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3040" windowHeight="9252" tabRatio="391" activeTab="4"/>
  </bookViews>
  <sheets>
    <sheet name="RSC 1" sheetId="1" r:id="rId1"/>
    <sheet name="RSC 2" sheetId="2" r:id="rId2"/>
    <sheet name="RSC 3" sheetId="3" r:id="rId3"/>
    <sheet name="Quadro de Diretrizes" sheetId="4" r:id="rId4"/>
    <sheet name="Pontuação Geral" sheetId="5" r:id="rId5"/>
  </sheets>
  <definedNames>
    <definedName name="_xlnm.Print_Area" localSheetId="3">'Quadro de Diretrizes'!$A$1:$D$30</definedName>
    <definedName name="_xlnm.Print_Area" localSheetId="0">'RSC 1'!$B$1:$H$82</definedName>
  </definedNames>
  <calcPr calcId="152511"/>
</workbook>
</file>

<file path=xl/calcChain.xml><?xml version="1.0" encoding="utf-8"?>
<calcChain xmlns="http://schemas.openxmlformats.org/spreadsheetml/2006/main">
  <c r="H62" i="3" l="1"/>
  <c r="H57" i="1" l="1"/>
  <c r="D19" i="4"/>
  <c r="H66" i="3" l="1"/>
  <c r="D27" i="4" s="1"/>
  <c r="H65" i="3"/>
  <c r="H64" i="3"/>
  <c r="H59" i="3"/>
  <c r="H60" i="3"/>
  <c r="H56" i="3"/>
  <c r="H57" i="3"/>
  <c r="H58" i="3"/>
  <c r="H45" i="3"/>
  <c r="H46" i="3"/>
  <c r="H47" i="3"/>
  <c r="H48" i="3"/>
  <c r="H49" i="3"/>
  <c r="H50" i="3"/>
  <c r="H51" i="3"/>
  <c r="H52" i="3"/>
  <c r="H53" i="3"/>
  <c r="H54" i="3"/>
  <c r="H55" i="3"/>
  <c r="H44" i="3"/>
  <c r="H61" i="3" s="1"/>
  <c r="D26" i="4" s="1"/>
  <c r="D28" i="4" s="1"/>
  <c r="H37" i="3"/>
  <c r="H38" i="3"/>
  <c r="H39" i="3"/>
  <c r="H40" i="3"/>
  <c r="H36" i="3"/>
  <c r="H41" i="3" s="1"/>
  <c r="H42" i="3" s="1"/>
  <c r="D25" i="4" s="1"/>
  <c r="H28" i="3"/>
  <c r="H29" i="3"/>
  <c r="H30" i="3"/>
  <c r="H33" i="3" s="1"/>
  <c r="H34" i="3" s="1"/>
  <c r="D24" i="4" s="1"/>
  <c r="H31" i="3"/>
  <c r="H32" i="3"/>
  <c r="H27" i="3"/>
  <c r="H22" i="3"/>
  <c r="H23" i="3"/>
  <c r="H21" i="3"/>
  <c r="H24" i="3" s="1"/>
  <c r="H25" i="3" s="1"/>
  <c r="D23" i="4" s="1"/>
  <c r="H17" i="3"/>
  <c r="H11" i="3"/>
  <c r="H18" i="3" s="1"/>
  <c r="H19" i="3" s="1"/>
  <c r="D22" i="4" s="1"/>
  <c r="H12" i="3"/>
  <c r="H13" i="3"/>
  <c r="H14" i="3"/>
  <c r="H15" i="3"/>
  <c r="H16" i="3"/>
  <c r="H10" i="3"/>
  <c r="H9" i="3"/>
  <c r="H5" i="3"/>
  <c r="H4" i="3"/>
  <c r="H6" i="3" s="1"/>
  <c r="H7" i="3" s="1"/>
  <c r="D21" i="4" s="1"/>
  <c r="H43" i="2"/>
  <c r="H42" i="2"/>
  <c r="H44" i="2" s="1"/>
  <c r="H45" i="2" s="1"/>
  <c r="D18" i="4" s="1"/>
  <c r="H38" i="2"/>
  <c r="H39" i="2" s="1"/>
  <c r="H40" i="2" s="1"/>
  <c r="D17" i="4" s="1"/>
  <c r="H37" i="2"/>
  <c r="H31" i="2"/>
  <c r="H33" i="2"/>
  <c r="H32" i="2"/>
  <c r="H30" i="2"/>
  <c r="H34" i="2" s="1"/>
  <c r="H35" i="2" s="1"/>
  <c r="D16" i="4" s="1"/>
  <c r="H25" i="2"/>
  <c r="H26" i="2"/>
  <c r="H20" i="2"/>
  <c r="H21" i="2"/>
  <c r="H19" i="2"/>
  <c r="H15" i="2"/>
  <c r="H14" i="2"/>
  <c r="H5" i="2"/>
  <c r="H6" i="2"/>
  <c r="H7" i="2"/>
  <c r="H8" i="2"/>
  <c r="H9" i="2"/>
  <c r="H10" i="2"/>
  <c r="H4" i="2"/>
  <c r="H11" i="2" s="1"/>
  <c r="H12" i="2" s="1"/>
  <c r="D12" i="4" s="1"/>
  <c r="H45" i="1"/>
  <c r="H47" i="1" s="1"/>
  <c r="H48" i="1" s="1"/>
  <c r="D6" i="4" s="1"/>
  <c r="H46" i="1"/>
  <c r="H51" i="1"/>
  <c r="H52" i="1"/>
  <c r="H53" i="1"/>
  <c r="H54" i="1"/>
  <c r="H55" i="1"/>
  <c r="H56" i="1"/>
  <c r="H58" i="1"/>
  <c r="H59" i="1"/>
  <c r="H60" i="1"/>
  <c r="H61" i="1"/>
  <c r="H66" i="1"/>
  <c r="H67" i="1"/>
  <c r="H68" i="1"/>
  <c r="H69" i="1"/>
  <c r="H70" i="1"/>
  <c r="H34" i="1"/>
  <c r="H35" i="1"/>
  <c r="H36" i="1"/>
  <c r="H37" i="1"/>
  <c r="H38" i="1"/>
  <c r="H39" i="1"/>
  <c r="H40" i="1"/>
  <c r="H28" i="1"/>
  <c r="H29" i="1"/>
  <c r="H74" i="1"/>
  <c r="H75" i="1" s="1"/>
  <c r="H76" i="1" s="1"/>
  <c r="H65" i="1"/>
  <c r="H50" i="1"/>
  <c r="H44" i="1"/>
  <c r="H33" i="1"/>
  <c r="H27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4" i="1"/>
  <c r="H24" i="1" l="1"/>
  <c r="H25" i="1" s="1"/>
  <c r="D3" i="4" s="1"/>
  <c r="H16" i="2"/>
  <c r="H17" i="2" s="1"/>
  <c r="D13" i="4" s="1"/>
  <c r="H69" i="3"/>
  <c r="D9" i="4"/>
  <c r="H41" i="1"/>
  <c r="H42" i="1" s="1"/>
  <c r="D5" i="4" s="1"/>
  <c r="H62" i="1"/>
  <c r="H63" i="1" s="1"/>
  <c r="D7" i="4" s="1"/>
  <c r="H22" i="2"/>
  <c r="H23" i="2" s="1"/>
  <c r="D14" i="4" s="1"/>
  <c r="E23" i="5"/>
  <c r="H71" i="1"/>
  <c r="H72" i="1" s="1"/>
  <c r="D8" i="4" s="1"/>
  <c r="H30" i="1"/>
  <c r="H31" i="1" s="1"/>
  <c r="D4" i="4" s="1"/>
  <c r="D10" i="4" l="1"/>
  <c r="C23" i="5" s="1"/>
  <c r="H80" i="1"/>
  <c r="H27" i="2"/>
  <c r="H28" i="2" s="1"/>
  <c r="D15" i="4" s="1"/>
  <c r="D23" i="5" s="1"/>
  <c r="D30" i="4" l="1"/>
  <c r="E25" i="5" s="1"/>
  <c r="H48" i="2"/>
</calcChain>
</file>

<file path=xl/sharedStrings.xml><?xml version="1.0" encoding="utf-8"?>
<sst xmlns="http://schemas.openxmlformats.org/spreadsheetml/2006/main" count="379" uniqueCount="229">
  <si>
    <t>RECONHECIMENTO DE SABERES E COMPETÊNCIAS - RSC I</t>
  </si>
  <si>
    <t>Fator de Pontuação</t>
  </si>
  <si>
    <t>Unidade</t>
  </si>
  <si>
    <t>Quantidade Máxima</t>
  </si>
  <si>
    <t>I - Experiência na área de formação e/ou atuação do docente, anterior ao ingresso na Instituição, contemplando o impacto de suas ações nas demais diretrizes dispostas para todos os níveis do RSC</t>
  </si>
  <si>
    <t>mês</t>
  </si>
  <si>
    <t>Gestão Escolar (Supervisão, Coordenação, Orientação Educacional)</t>
  </si>
  <si>
    <t>Exercício de Magistério em qualquer nível e modalidade</t>
  </si>
  <si>
    <t>Gestão na Iniciativa Privada na Área de Atuação (Presidência, Superintendência, Direção, Gerência, Chefia, Supervisão e Coordenação em Empresas ou Entidades)</t>
  </si>
  <si>
    <t>Experiência na área de atuação ou formação em nível técnico, administrativo, operacional, comercial ou profissional liberal</t>
  </si>
  <si>
    <t>Participação em Colegiados ou Conselhos de Empresas, Entidades ou Instituições de ensino</t>
  </si>
  <si>
    <t>Atividade em   Organizações   Sociais   e/ou Assistenciais e/ou sem fins lucrativos</t>
  </si>
  <si>
    <t>Atividades na função de Instrutor em capacitação ou treinamento em empresas, instituições de ensino ou entidades</t>
  </si>
  <si>
    <t>evento</t>
  </si>
  <si>
    <t>Atuação como conferencista ou palestrante</t>
  </si>
  <si>
    <t>Participação    em    conferência, palestra, seminário, simpósio, colóquio, congresso, olimpíada pedagógica, oficina, workshop ou similares</t>
  </si>
  <si>
    <t>Avaliação de projetos, protótipos e invenções</t>
  </si>
  <si>
    <t>Participação em comissões permanentes </t>
  </si>
  <si>
    <t>Participação em comissões eventuais</t>
  </si>
  <si>
    <t>atividade concluída</t>
  </si>
  <si>
    <t>Produção de material didático e/ou implantação de ambientes de aprendizagem, nas atividades de ensino, pesquisa, extensão e inovação e/ou artigo completo publicado em periódico científico e/ou apresentação artística em mostras ou similares, na área/subárea do curso</t>
  </si>
  <si>
    <t>material</t>
  </si>
  <si>
    <t>Revisão técnica, tradução ou organização de material didático, paradidático em atividades de ensino, pesquisa, extensão e/ou inovação</t>
  </si>
  <si>
    <t>Participação em processos seletivos, em bancas de avaliação acadêmica e/ou de concursos, grupos    de    trabalho, oficinas institucionais, visitas técnicas com alunos, projetos de interesse institucional de ensino, pesquisa, extensão e/ou inovação, projetos e/ou práticas pedagógicas.</t>
  </si>
  <si>
    <t>Participação no desenvolvimento de protótipos,    depósitos e/ou registros de propriedade intelectual</t>
  </si>
  <si>
    <t>Prêmios    por    atividades    científicas, acadêmicas, artísticas, esportivas e culturais</t>
  </si>
  <si>
    <t>prêmio</t>
  </si>
  <si>
    <t>Outros Prêmios e homenagens       </t>
  </si>
  <si>
    <t> evento</t>
  </si>
  <si>
    <t>Organização de eventos científicos, tecnológicos, educacionais, esportivos, sociais, filantrópicos ou culturais</t>
  </si>
  <si>
    <t>Pontuação máxima nessa diretriz</t>
  </si>
  <si>
    <t>II - Cursos de capacitação na área de interesse institucional</t>
  </si>
  <si>
    <t>Cursos de aperfeiçoamento (carga horária mínima de 120h em certificado individual ou somatório de até 5 certificados)</t>
  </si>
  <si>
    <t>curso concluído</t>
  </si>
  <si>
    <t>disciplina concluída</t>
  </si>
  <si>
    <t>III - Atuação nos diversos níveis e modalidades de educação</t>
  </si>
  <si>
    <t>Programas e/ou Cursos de Formação Inicial e Continuada (FIC)</t>
  </si>
  <si>
    <t>evento/ disciplina/ mês</t>
  </si>
  <si>
    <t>Curso de formação de professores</t>
  </si>
  <si>
    <t>Educação de Jovens e Adultos</t>
  </si>
  <si>
    <t>Curso Técnico de Nível Médio </t>
  </si>
  <si>
    <t>Curso Superior (Bacharelado, Licenciatura/ PARFOR e Tecnológico) </t>
  </si>
  <si>
    <t>Pós-Graduação lato sensu (Especialização)</t>
  </si>
  <si>
    <t>disciplina</t>
  </si>
  <si>
    <t>Pós-Graduação Stricto Sensu (Mestrado)</t>
  </si>
  <si>
    <t>Orientação e/ou Supervisão de estágios curriculares e/ou Projeto de Intervenção obrigatório ou não</t>
  </si>
  <si>
    <t>Orientação concluída</t>
  </si>
  <si>
    <t>IV - Implantação de ambientes de aprendizagem, nas atividades de ensino, pesquisa, extensão e/ou inovação</t>
  </si>
  <si>
    <t>Produção    de    apostilas,    livros    didáticos, manuais    técnicos,    apresentações,    roteiros técnicos, culturais   e   esportivos   e   outros instrumentos didáticos</t>
  </si>
  <si>
    <t>Projeto e implantação   de   ambientes   de ensino/aprendizagem, laboratórios, oficinas, estúdios, salas virtuais ou áreas para práticas esportivas</t>
  </si>
  <si>
    <t>projeto</t>
  </si>
  <si>
    <t>Coordenação e/ou responsabilidade pela organização, conservação e/ou manutenção de ambientes didáticos (áreas de campo/laboratórios pedagógicos)</t>
  </si>
  <si>
    <t>V - Atuação na gestão acadêmica e institucional, contemplando o impacto de suas ações individuais nas demais diretrizes dispostas para todos os níveis do RSC</t>
  </si>
  <si>
    <t>Cargo de Direção 1</t>
  </si>
  <si>
    <t>Cargo de Direção 2</t>
  </si>
  <si>
    <t>Cargo de Direção 3</t>
  </si>
  <si>
    <t>Cargo de Direção 4</t>
  </si>
  <si>
    <t>Função gratificada ou não gratificada   de Coordenação de Área, Curso ou de atividades administrativas nomeadas   pelo   Reitor   ou Diretor de Campus.</t>
  </si>
  <si>
    <t>Participação como TITULAR em Atividades Regulares previstas em Lei, Estatuto ou Regimento (conselhos,    comitês, colegiados ou Comissões de Ética, CPPD, CPA, ou outras de interesse da Instituição)</t>
  </si>
  <si>
    <t>Participação como SUPLENTE    em Atividades Regulares previstas em Lei, Estatuto ou Regimento (conselhos, colegiados, comitês ou Comissões de Ética, CPPD, CPA, ou outras de interesse da Instituição) </t>
  </si>
  <si>
    <t>Processo Administrativo Disciplinar, Sindicância e Processo Ético</t>
  </si>
  <si>
    <t>processo</t>
  </si>
  <si>
    <t>Trabalho desenvolvido no âmbito do MEC (Cessão)</t>
  </si>
  <si>
    <t>Comissão ou Grupo de trabalho de caráter pedagógico e Núcleos Docentes Estruturantes – NDEs</t>
  </si>
  <si>
    <t>Outras comissões, grupo de trabalho de cunho institucional.</t>
  </si>
  <si>
    <t>Fiscalização de Contratos</t>
  </si>
  <si>
    <t>VI - Participação em processos seletivos, em bancas de avaliação acadêmica e/ou de concursos</t>
  </si>
  <si>
    <t>Banca de Concurso Público, Elaboração de Prova de Concurso Público, Correção de Prova Concurso Público</t>
  </si>
  <si>
    <t>concurso</t>
  </si>
  <si>
    <t>Banca    de    Seleção de Professor substituto/temporário</t>
  </si>
  <si>
    <t>banca</t>
  </si>
  <si>
    <t>Bancas    para    aprovações do programa CERTIFIC e equivalentes</t>
  </si>
  <si>
    <t>prova</t>
  </si>
  <si>
    <t>Banca de TCC de Curso de Graduação</t>
  </si>
  <si>
    <t>Banca de TCC ou Monografia de Curso de Especialização</t>
  </si>
  <si>
    <t>Banca de avaliação de Estágio e/ou Projeto de intervenção</t>
  </si>
  <si>
    <t>VII - Outras graduações, na área de interesse institucional e que estejam alinhadas ao Plano de Desenvolvimento de Pessoas da Instituição, além daquela que o habilita e define o nível de RSC pretendido</t>
  </si>
  <si>
    <t>Curso adicional de graduação</t>
  </si>
  <si>
    <t>curso</t>
  </si>
  <si>
    <t>Quantidade Apresentada</t>
  </si>
  <si>
    <t>Pontuação Adquirida</t>
  </si>
  <si>
    <t>Pontuação obtida nessa diretriz</t>
  </si>
  <si>
    <t>Participação    em    conferência,    palestra, seminário, simpósio, colóquio, workshop, oficinas, congresso ou similares.</t>
  </si>
  <si>
    <t>Participação    como    aluno    em    disciplinas isoladas    em   programa    de        pós-graduação reconhecidos pelo MEC</t>
  </si>
  <si>
    <t>RECONHECIMENTO DE SABERES E COMPETÊNCIAS - RSC II</t>
  </si>
  <si>
    <t>I - Orientação do corpo discente em atividades de ensino, extensão, pesquisa e/ou inovação</t>
  </si>
  <si>
    <t>Orientação    ou    coorientação    de    TCC, Estágio e/ou Projeto de Intervenção de cursos técnicos</t>
  </si>
  <si>
    <t>orientação concluída</t>
  </si>
  <si>
    <t>Orientação ou coorientação de TCC de cursos de graduação</t>
  </si>
  <si>
    <t>Orientação ou coorientação de TCC ou Monografia de especialização</t>
  </si>
  <si>
    <t>Orientação de bolsista de pesquisa</t>
  </si>
  <si>
    <t>Orientação de bolsista de extensão</t>
  </si>
  <si>
    <t>Orientação ou Supervisão de estágios curriculares e/ou Projeto de Intervenção obrigatório ou não</t>
  </si>
  <si>
    <t>Orientação ou Supervisão de atividades extracurriculares de ensino, pesquisa e extensão e/ou olimpíadas do conhecimento</t>
  </si>
  <si>
    <t>II - Participação no desenvolvimento de protótipos, depósitos e/ou registros de propriedade intelectual</t>
  </si>
  <si>
    <t>Propriedade intelectual (patente, registro)</t>
  </si>
  <si>
    <t>Produto    ou    processo    não    patenteado, protótipo,    produto educacional, software não registrado e similares</t>
  </si>
  <si>
    <t>desenvolvimento concluído</t>
  </si>
  <si>
    <t>III - Participação no desenvolvimento de projetos, de interesse institucional, de ensino, pesquisa, extensão e/ou inovação</t>
  </si>
  <si>
    <t>Coordenação de   projetos   de   pesquisa, inovação tecnológica e extensão da própria instituição</t>
  </si>
  <si>
    <t>Participação    como    proponente    e/ou executor de projeto de pesquisa, inovação tecnológica e    extensão na própria instituição.</t>
  </si>
  <si>
    <t>Participação em   projetos   de ensino, pesquisa, inovação tecnológica e extensão na própria instituição (INOVA, Monitoria, PBAEX, PIBICT, PIBIC, PIVICT, PIBITI, PIPAD, Energia Renovável e outros)</t>
  </si>
  <si>
    <t>IV - Participação no desenvolvimento de projetos e/ou práticas pedagógicas de reconhecida relevância</t>
  </si>
  <si>
    <t>Coordenação e/ou orientação de Projetos Integradores</t>
  </si>
  <si>
    <t>Participação em Projetos Integradores e/ou Residência Pedagógica</t>
  </si>
  <si>
    <t>V - Participação na organização de eventos científicos, tecnológicos, esportivos, sociais e/ou culturais</t>
  </si>
  <si>
    <t>Participação na organização de congresso e simpósio </t>
  </si>
  <si>
    <t>Participação na organização de workshop, seminário, mostra, olímpiadas do conhecimento, fórum e similares</t>
  </si>
  <si>
    <t>Participação na organização de eventos esportivos, sociais, culturais e filantrópicos</t>
  </si>
  <si>
    <t>Participação na organização de palestra e conferência</t>
  </si>
  <si>
    <t>VI - Participação como palestrante ou painelista em eventos científicos, tecnológicos, esportivos, sociais e/ou culturais correlatos à sua área de atuação na instituição</t>
  </si>
  <si>
    <t>Participação como palestrante e/ou conferencista e/ou ministrante de oficina e/ou mediador/moderador de evento</t>
  </si>
  <si>
    <t>Apresentação de trabalho (banner, painel, oral)</t>
  </si>
  <si>
    <t>VII - Outras pós-graduações lato sensu, na área de interesse institucional e que estejam alinhadas ao Plano de Desenvolvimento de Pessoas da Instituição, além daquela que o habilita e define o nível de RSC pretendido</t>
  </si>
  <si>
    <t>Curso de aperfeiçoamento</t>
  </si>
  <si>
    <t>Curso de especialização</t>
  </si>
  <si>
    <t>RECONHECIMENTO DE SABERES E COMPETÊNCIAS - RSC III</t>
  </si>
  <si>
    <t>I - Desenvolvimento, produção e transferência de tecnologias</t>
  </si>
  <si>
    <t>Elaboração e utilização de protótipo com aplicação em ensino, pesquisa e extensão</t>
  </si>
  <si>
    <t>Contratos de transferência de tecnologia e licenciamento</t>
  </si>
  <si>
    <t>II - Desenvolvimento de pesquisas e aplicação de métodos e tecnologias educacionais que proporcionem a interdisciplinaridade e a integração de conteúdos acadêmicos na educação profissional e tecnológica ou na educação básica</t>
  </si>
  <si>
    <t>Participação em comissão de elaboração de Projeto Pedagógico de Curso – PPC de Pós- graduação</t>
  </si>
  <si>
    <t>PPC</t>
  </si>
  <si>
    <t>Participação em comissão de elaboração de PPC de Graduação</t>
  </si>
  <si>
    <t>Participação em comissão de elaboração de PPC de Técnicos (Integrados, Subsequentes ou Concomitantes)</t>
  </si>
  <si>
    <t>Participação em comissão de elaboração de PPC FIC</t>
  </si>
  <si>
    <t>Participação em comissão de reformulação de PPC de Pós-graduação</t>
  </si>
  <si>
    <t>Participação em comissão de reformulação de PPC de Graduação</t>
  </si>
  <si>
    <t>Participação em comissão de reformulação de PPC de Cursos Técnicos (Integrados, Subsequentes ou Concomitantes)</t>
  </si>
  <si>
    <t>Participação em comissão de reformulação de PPC de FIC</t>
  </si>
  <si>
    <t>Implantação e/ou desenvolvimento de ambientes e objetos de aprendizagem, nas atividades de ensino, pesquisa, extensão e/ou inovação</t>
  </si>
  <si>
    <t>Atividade concluída</t>
  </si>
  <si>
    <t>III - Desenvolvimento de pesquisas e atividades de extensão que proporcionem a articulação institucional com os arranjos sociais, culturais e produtivos</t>
  </si>
  <si>
    <t>Captação    de    recursos    em    projetos    de pesquisa, inovação tecnológica e extensão na própria    instituição,    na    qualidade    de coordenador,    gestor    ou    participante    da comissão específica para tal</t>
  </si>
  <si>
    <t>Participação em projetos e atividades de fomento a ações de inovação tecnológica</t>
  </si>
  <si>
    <t>atividade / projeto</t>
  </si>
  <si>
    <t>Coordenação    de    projetos, Programas e cursos de pesquisa e extensão</t>
  </si>
  <si>
    <t>IV - Atuação em projetos e/ou atividades em parceria com outras instituições</t>
  </si>
  <si>
    <t>Captação    de    recursos    em    projetos    de pesquisa, inovação tecnológica e extensão em parceria com outras instituições, na qualidade de coordenador,    gestor ou participante da comissão específica para tal</t>
  </si>
  <si>
    <t>Coordenação    de    projetos    de    pesquisa, inovação tecnológica e extensão em parceria com outras instituições</t>
  </si>
  <si>
    <t>Coordenação ou participação em equipe diretiva visando a implantação de unidades de ensino</t>
  </si>
  <si>
    <t>Participação    em    projetos    de    pesquisa, inovação tecnológica e extensão em parceria com outras instituições</t>
  </si>
  <si>
    <t>Liderança de grupo de pesquisa</t>
  </si>
  <si>
    <t>Participação em grupo de pesquisa</t>
  </si>
  <si>
    <t>V - Atuação em atividades de assistência técnica nacional e/ou internacional</t>
  </si>
  <si>
    <t>Trabalhos técnicos, consultorias ou missões oficiais internacionais</t>
  </si>
  <si>
    <t>Trabalhos técnicos e consultorias regionais</t>
  </si>
  <si>
    <t>Trabalhos técnicos e consultorias nacionais</t>
  </si>
  <si>
    <t>consultoria realizada</t>
  </si>
  <si>
    <t>Consultorias a órgãos nacionais especializados de gestão científica, tecnológica ou cultural ou consultorias técnicas prestadas a órgãos públicos e privados</t>
  </si>
  <si>
    <t>VI - Produção acadêmica e/ou tecnológica, nas atividades de ensino, pesquisa, extensão e/ou inovação correlatos à sua área de atuação na instituição</t>
  </si>
  <si>
    <t>Prêmios por atividades científicas, artísticas, esportivas e culturais</t>
  </si>
  <si>
    <t>Publicação de livro especializado</t>
  </si>
  <si>
    <t>livro</t>
  </si>
  <si>
    <t>Publicação de capítulo de livro especializado</t>
  </si>
  <si>
    <t>Tradutor de livro especializado</t>
  </si>
  <si>
    <t>Revisor técnico de livro especializado</t>
  </si>
  <si>
    <t>Publicação de artigo em revista indexada</t>
  </si>
  <si>
    <t>artigo</t>
  </si>
  <si>
    <t>Publicação de artigo em revista não indexada</t>
  </si>
  <si>
    <t>Publicação de relatório de pesquisa interna</t>
  </si>
  <si>
    <t>relatório</t>
  </si>
  <si>
    <t>Documentos de   impacto   acadêmico   de ensino, pesquisa, extensão e/ou inovação, tais como: Projetos, Planos, regimentos, regulamentos entre outros</t>
  </si>
  <si>
    <t>documento</t>
  </si>
  <si>
    <t>Apresentação ou publicação de trabalho de pesquisa em evento internacional, na qualidade de autor ou coautor</t>
  </si>
  <si>
    <t>trabalho</t>
  </si>
  <si>
    <t>Apresentação ou publicação de trabalho de pesquisa em evento nacional, na qualidade de autor ou coautor</t>
  </si>
  <si>
    <t>Participação em   edital   de   extensão   em cooperação com instituições parceiras</t>
  </si>
  <si>
    <t>edital</t>
  </si>
  <si>
    <t>Coordenação de ações de extensão (visitas, eventos externos, parcerias, ações sociais ou outros similares)</t>
  </si>
  <si>
    <t>Participação como membro de projeto de ensino, pesquisa, extensão e/ou inovação</t>
  </si>
  <si>
    <t>participação</t>
  </si>
  <si>
    <t>Ministrante de unidade curricular ou disciplina de curso de extensão</t>
  </si>
  <si>
    <t>Orientação e/ou supervisão e/ou coorientação de TCC e/ou Relatório de Estágio Curricular Supervisionado e/ou projeto de pesquisa, extensão e/ou inovação</t>
  </si>
  <si>
    <t>Orientação e/ou coorientação de Especialização </t>
  </si>
  <si>
    <t>VII – Outras pós-graduações stricto sensu, na área de interesse institucional e que estejam alinhadas ao Plano de Desenvolvimento de Pessoas da Instituição, além daquela que o habilita e define o nível de RSC pretendido</t>
  </si>
  <si>
    <t>Segundo Curso Stricto Sensu</t>
  </si>
  <si>
    <t>QUADRO DE REFERÊNCIA DE CRITÉRIOS E DE PONTUAÇÃO PARA O RSC-III</t>
  </si>
  <si>
    <t>QUADRO DE REFERÊNCIA DAS DIRETRIZES PARA O RSC</t>
  </si>
  <si>
    <t>RECONHECIMENTO DE SABERES E COMPETÊNCIAS – RSC I</t>
  </si>
  <si>
    <t>PESO</t>
  </si>
  <si>
    <t>PONTUAÇÃO MÁXIMA</t>
  </si>
  <si>
    <t>I – Experiência na área de formação e/ou atuação do docente, anterior ao ingresso na Instituição, contemplando o impacto de suas ações nas demais diretrizes dispostas para todos os níveis do RSC</t>
  </si>
  <si>
    <t>II – Cursos de capacitação na área de interesse institucional</t>
  </si>
  <si>
    <t>III – Atuação nos diversos níveis e modalidades de educação</t>
  </si>
  <si>
    <t>Subtotal</t>
  </si>
  <si>
    <t>RECONHECIMENTO DE SABERES E COMPETÊNCIAS – RSC II</t>
  </si>
  <si>
    <t>I – Orientação do corpo discente em atividades de ensino, extensão, pesquisa e/ou inovação</t>
  </si>
  <si>
    <t>II – Participação no desenvolvimento de protótipos, depósitos e/ou registros de propriedade intelectual</t>
  </si>
  <si>
    <t>III – Participação no desenvolvimento de projetos, de interesse institucional, de ensino, pesquisa, extensão e/ou inovação</t>
  </si>
  <si>
    <t>IV – Participação no desenvolvimento de projetos e/ou práticas pedagógicas de reconhecida relevância</t>
  </si>
  <si>
    <t>V – Participação na organização de eventos científicos, tecnológicos, esportivos, sociais e/ou culturais</t>
  </si>
  <si>
    <t>VII – Outras pós-graduações lato sensu, na área de interesse institucional e que estejam alinhadas ao Plano de Desenvolvimento de Pessoas da Instituição, além daquela que o habilita e define o nível de RSC pretendido</t>
  </si>
  <si>
    <t>RECONHECIMENTO DE SABERES E COMPETÊNCIAS – RSC III</t>
  </si>
  <si>
    <t>I – Desenvolvimento, produção e transferência de tecnologias</t>
  </si>
  <si>
    <t>II – Desenvolvimento de pesquisas e aplicação de métodos e tecnologias educacionais que proporcionem a interdisciplinaridade e a integração de conteúdos acadêmicos na educação profissional e tecnológica ou na educação básica</t>
  </si>
  <si>
    <t>III – Desenvolvimento de pesquisas e atividades de extensão que proporcionem a articulação institucional com os arranjos sociais, culturais e produtivos</t>
  </si>
  <si>
    <t>IV – Atuação em projetos e/ou atividades em parceria com outras instituições</t>
  </si>
  <si>
    <t>V – Atuação em atividades de assistência técnica nacional e/ou internacional</t>
  </si>
  <si>
    <t>VI – Produção acadêmica e/ou tecnológica, nas atividades de ensino, pesquisa, extensão e/ou inovação correlatos à sua área de atuação na instituição</t>
  </si>
  <si>
    <t>TOTAL</t>
  </si>
  <si>
    <t>APURAÇÃO DA PONTUAÇÃO</t>
  </si>
  <si>
    <t>DOCENTE</t>
  </si>
  <si>
    <t>SIAPE</t>
  </si>
  <si>
    <t>CAMPUS DE LOTAÇÃO</t>
  </si>
  <si>
    <t>N° DO PROCESSO</t>
  </si>
  <si>
    <t>TITULAÇÃO</t>
  </si>
  <si>
    <t>DATA DE INGRESSO</t>
  </si>
  <si>
    <t>RESULTADO FINAL</t>
  </si>
  <si>
    <t>SITUAÇÃO FINAL</t>
  </si>
  <si>
    <t>RSC I</t>
  </si>
  <si>
    <t>RSC II</t>
  </si>
  <si>
    <t>RSC III</t>
  </si>
  <si>
    <t>ATINGIU A PONTUAÇÃO SUFICIENTE</t>
  </si>
  <si>
    <t>NÃO ATINGIU A PONTUAÇÃO SUFICIENTE</t>
  </si>
  <si>
    <t>Assinatura Avaliador</t>
  </si>
  <si>
    <t>Siape:</t>
  </si>
  <si>
    <t>Total obtido na RSC II</t>
  </si>
  <si>
    <t>Total obtido na RSC I</t>
  </si>
  <si>
    <t xml:space="preserve">projeto implantado </t>
  </si>
  <si>
    <t>patente ou registro</t>
  </si>
  <si>
    <t>contrato ou licenciamento</t>
  </si>
  <si>
    <t>Consultorias    a    órgãos    internacionais especializados    de    gestão    científica, tecnológica ou cultural ou consultorias técnicas   prestadas   a   órgãos   públicos e privados</t>
  </si>
  <si>
    <t xml:space="preserve">PONTUAÇÃO OBTIDA </t>
  </si>
  <si>
    <t>Total obtido na RSC III</t>
  </si>
  <si>
    <t>Gestão Escolar (Direção, Vice Direção, Assistente de Direção. Gerente, Secretário(a)</t>
  </si>
  <si>
    <t>QUADRO DE REFERÊNCIA DE CRITÉRIOS E DE PONTUAÇÃO PARA O RSC - I</t>
  </si>
  <si>
    <t>QUADRO DE REFERÊNCIA DE CRITÉRIOS E DE PONTUAÇÃO PARA O RSC - II</t>
  </si>
  <si>
    <t>Conforme                     Resolução n° 724/2023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</si>
</sst>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b/>
      <sz val="20"/>
      <color theme="1"/>
      <name val="Calibri"/>
      <family val="2"/>
      <scheme val="minor"/>
    </font>
    <font>
      <b/>
      <sz val="20"/>
      <color rgb="FF000000"/>
      <name val="Arial"/>
      <family val="2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sz val="11"/>
      <color theme="10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66FF0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3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0" fillId="0" borderId="0" xfId="0"/>
    <xf numFmtId="0" fontId="2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0" fillId="0" borderId="0" xfId="0"/>
    <xf numFmtId="0" fontId="2" fillId="4" borderId="7" xfId="0" applyFont="1" applyFill="1" applyBorder="1" applyAlignment="1">
      <alignment horizontal="center" vertical="center" wrapText="1"/>
    </xf>
    <xf numFmtId="0" fontId="0" fillId="0" borderId="0" xfId="0"/>
    <xf numFmtId="0" fontId="2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0" fillId="0" borderId="0" xfId="0"/>
    <xf numFmtId="0" fontId="2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3" fillId="10" borderId="9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12" fillId="0" borderId="0" xfId="0" applyFont="1"/>
    <xf numFmtId="0" fontId="3" fillId="0" borderId="9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0" fillId="0" borderId="0" xfId="0" applyFill="1"/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4" fillId="0" borderId="0" xfId="1" applyFont="1" applyAlignment="1">
      <alignment horizontal="center" vertical="center" wrapText="1"/>
    </xf>
    <xf numFmtId="0" fontId="15" fillId="9" borderId="0" xfId="0" applyFont="1" applyFill="1"/>
    <xf numFmtId="0" fontId="16" fillId="0" borderId="0" xfId="0" applyFont="1"/>
    <xf numFmtId="0" fontId="9" fillId="9" borderId="0" xfId="0" applyFont="1" applyFill="1"/>
    <xf numFmtId="0" fontId="16" fillId="9" borderId="0" xfId="0" applyFont="1" applyFill="1"/>
    <xf numFmtId="0" fontId="15" fillId="9" borderId="0" xfId="0" applyFont="1" applyFill="1" applyBorder="1" applyAlignment="1"/>
    <xf numFmtId="0" fontId="16" fillId="5" borderId="0" xfId="0" applyFont="1" applyFill="1"/>
    <xf numFmtId="0" fontId="6" fillId="5" borderId="0" xfId="0" applyFont="1" applyFill="1"/>
    <xf numFmtId="0" fontId="6" fillId="5" borderId="0" xfId="0" applyFont="1" applyFill="1" applyAlignment="1">
      <alignment horizontal="center" vertical="center"/>
    </xf>
    <xf numFmtId="0" fontId="16" fillId="7" borderId="18" xfId="0" applyFont="1" applyFill="1" applyBorder="1"/>
    <xf numFmtId="0" fontId="3" fillId="2" borderId="12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6" borderId="9" xfId="0" applyFont="1" applyFill="1" applyBorder="1" applyAlignment="1">
      <alignment horizontal="right" vertical="center" wrapText="1"/>
    </xf>
    <xf numFmtId="0" fontId="4" fillId="6" borderId="10" xfId="0" applyFont="1" applyFill="1" applyBorder="1" applyAlignment="1">
      <alignment horizontal="right" vertical="center" wrapText="1"/>
    </xf>
    <xf numFmtId="0" fontId="4" fillId="6" borderId="11" xfId="0" applyFont="1" applyFill="1" applyBorder="1" applyAlignment="1">
      <alignment horizontal="right" vertical="center" wrapText="1"/>
    </xf>
    <xf numFmtId="0" fontId="10" fillId="6" borderId="23" xfId="0" applyFont="1" applyFill="1" applyBorder="1" applyAlignment="1">
      <alignment horizontal="center" vertical="center"/>
    </xf>
    <xf numFmtId="0" fontId="10" fillId="6" borderId="24" xfId="0" applyFont="1" applyFill="1" applyBorder="1" applyAlignment="1">
      <alignment horizontal="center" vertical="center"/>
    </xf>
    <xf numFmtId="0" fontId="10" fillId="6" borderId="28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0" fontId="10" fillId="6" borderId="29" xfId="0" applyFont="1" applyFill="1" applyBorder="1" applyAlignment="1">
      <alignment horizontal="center" vertical="center"/>
    </xf>
    <xf numFmtId="0" fontId="10" fillId="6" borderId="30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3" fillId="6" borderId="23" xfId="0" applyFont="1" applyFill="1" applyBorder="1" applyAlignment="1">
      <alignment horizontal="center" vertical="center"/>
    </xf>
    <xf numFmtId="0" fontId="13" fillId="6" borderId="24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0" fontId="13" fillId="6" borderId="29" xfId="0" applyFont="1" applyFill="1" applyBorder="1" applyAlignment="1">
      <alignment horizontal="center" vertical="center"/>
    </xf>
    <xf numFmtId="0" fontId="13" fillId="6" borderId="30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6" fillId="0" borderId="19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5" fillId="9" borderId="19" xfId="0" applyFont="1" applyFill="1" applyBorder="1" applyAlignment="1">
      <alignment horizontal="center"/>
    </xf>
    <xf numFmtId="3" fontId="15" fillId="9" borderId="22" xfId="0" applyNumberFormat="1" applyFont="1" applyFill="1" applyBorder="1" applyAlignment="1">
      <alignment horizontal="center"/>
    </xf>
    <xf numFmtId="3" fontId="15" fillId="9" borderId="20" xfId="0" applyNumberFormat="1" applyFont="1" applyFill="1" applyBorder="1" applyAlignment="1">
      <alignment horizontal="center"/>
    </xf>
    <xf numFmtId="0" fontId="9" fillId="9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15" fillId="9" borderId="0" xfId="0" applyFont="1" applyFill="1" applyBorder="1" applyAlignment="1">
      <alignment horizontal="center"/>
    </xf>
    <xf numFmtId="16" fontId="15" fillId="9" borderId="19" xfId="0" applyNumberFormat="1" applyFont="1" applyFill="1" applyBorder="1" applyAlignment="1">
      <alignment horizontal="center"/>
    </xf>
    <xf numFmtId="0" fontId="15" fillId="9" borderId="22" xfId="0" applyFont="1" applyFill="1" applyBorder="1" applyAlignment="1">
      <alignment horizontal="center"/>
    </xf>
    <xf numFmtId="0" fontId="15" fillId="9" borderId="20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16" fillId="7" borderId="20" xfId="0" applyFont="1" applyFill="1" applyBorder="1" applyAlignment="1">
      <alignment horizontal="center"/>
    </xf>
    <xf numFmtId="0" fontId="2" fillId="0" borderId="7" xfId="0" applyFont="1" applyBorder="1" applyAlignment="1">
      <alignment horizontal="justify" vertical="top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98E7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134983</xdr:colOff>
      <xdr:row>2</xdr:row>
      <xdr:rowOff>161109</xdr:rowOff>
    </xdr:from>
    <xdr:to>
      <xdr:col>7</xdr:col>
      <xdr:colOff>566057</xdr:colOff>
      <xdr:row>7</xdr:row>
      <xdr:rowOff>176349</xdr:rowOff>
    </xdr:to>
    <xdr:pic>
      <xdr:nvPicPr>
        <xdr:cNvPr id="2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7126" y="531223"/>
          <a:ext cx="1040674" cy="940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frr.edu.br/acessoainformacao/participacao-social/conselhos-e-orgaos-colegiados/conselho-superior/resolucoes/resolucoes-consup-2023/resolucao-n-deg-724-2023-conselho-superior/view?searchterm=Resolu%C3%A7%C3%A3o+72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opLeftCell="A68" zoomScaleNormal="100" zoomScalePageLayoutView="70" workbookViewId="0">
      <selection activeCell="C74" sqref="C74"/>
    </sheetView>
  </sheetViews>
  <sheetFormatPr defaultRowHeight="14.4" x14ac:dyDescent="0.3"/>
  <cols>
    <col min="1" max="1" width="8.88671875" style="35"/>
    <col min="2" max="2" width="8.77734375" style="8" customWidth="1"/>
    <col min="3" max="3" width="32.21875" customWidth="1"/>
    <col min="4" max="4" width="13.33203125" customWidth="1"/>
    <col min="5" max="5" width="11.21875" customWidth="1"/>
    <col min="6" max="6" width="16.33203125" style="7" customWidth="1"/>
    <col min="7" max="7" width="13.44140625" style="15" customWidth="1"/>
    <col min="8" max="8" width="18.44140625" style="38" customWidth="1"/>
    <col min="9" max="9" width="22.44140625" customWidth="1"/>
  </cols>
  <sheetData>
    <row r="1" spans="2:9" ht="39" customHeight="1" x14ac:dyDescent="0.3">
      <c r="B1" s="99" t="s">
        <v>226</v>
      </c>
      <c r="C1" s="99"/>
      <c r="D1" s="99"/>
      <c r="E1" s="99"/>
      <c r="F1" s="99"/>
      <c r="G1" s="99"/>
      <c r="H1" s="99"/>
      <c r="I1" s="56" t="s">
        <v>228</v>
      </c>
    </row>
    <row r="2" spans="2:9" ht="42.6" customHeight="1" x14ac:dyDescent="0.3">
      <c r="B2" s="66" t="s">
        <v>0</v>
      </c>
      <c r="C2" s="67"/>
      <c r="D2" s="29" t="s">
        <v>1</v>
      </c>
      <c r="E2" s="29" t="s">
        <v>2</v>
      </c>
      <c r="F2" s="29" t="s">
        <v>3</v>
      </c>
      <c r="G2" s="29" t="s">
        <v>79</v>
      </c>
      <c r="H2" s="29" t="s">
        <v>80</v>
      </c>
    </row>
    <row r="3" spans="2:9" ht="45" customHeight="1" x14ac:dyDescent="0.3">
      <c r="B3" s="82" t="s">
        <v>4</v>
      </c>
      <c r="C3" s="82"/>
      <c r="D3" s="82"/>
      <c r="E3" s="82"/>
      <c r="F3" s="82"/>
      <c r="G3" s="82"/>
      <c r="H3" s="82"/>
    </row>
    <row r="4" spans="2:9" ht="49.95" customHeight="1" x14ac:dyDescent="0.3">
      <c r="B4" s="6">
        <v>1</v>
      </c>
      <c r="C4" s="5" t="s">
        <v>225</v>
      </c>
      <c r="D4" s="6">
        <v>0.8</v>
      </c>
      <c r="E4" s="6" t="s">
        <v>5</v>
      </c>
      <c r="F4" s="14">
        <v>25</v>
      </c>
      <c r="G4" s="45"/>
      <c r="H4" s="30">
        <f>D4*G4</f>
        <v>0</v>
      </c>
    </row>
    <row r="5" spans="2:9" ht="49.95" customHeight="1" x14ac:dyDescent="0.3">
      <c r="B5" s="1">
        <v>2</v>
      </c>
      <c r="C5" s="2" t="s">
        <v>6</v>
      </c>
      <c r="D5" s="1">
        <v>0.5</v>
      </c>
      <c r="E5" s="1" t="s">
        <v>5</v>
      </c>
      <c r="F5" s="9">
        <v>40</v>
      </c>
      <c r="G5" s="12"/>
      <c r="H5" s="10">
        <f t="shared" ref="H5:H23" si="0">D5*G5</f>
        <v>0</v>
      </c>
    </row>
    <row r="6" spans="2:9" ht="49.95" customHeight="1" x14ac:dyDescent="0.3">
      <c r="B6" s="1">
        <v>3</v>
      </c>
      <c r="C6" s="2" t="s">
        <v>7</v>
      </c>
      <c r="D6" s="1">
        <v>0.4</v>
      </c>
      <c r="E6" s="1" t="s">
        <v>5</v>
      </c>
      <c r="F6" s="9">
        <v>50</v>
      </c>
      <c r="G6" s="12"/>
      <c r="H6" s="10">
        <f t="shared" si="0"/>
        <v>0</v>
      </c>
    </row>
    <row r="7" spans="2:9" ht="60" customHeight="1" x14ac:dyDescent="0.3">
      <c r="B7" s="1">
        <v>4</v>
      </c>
      <c r="C7" s="2" t="s">
        <v>8</v>
      </c>
      <c r="D7" s="1">
        <v>0.5</v>
      </c>
      <c r="E7" s="1" t="s">
        <v>5</v>
      </c>
      <c r="F7" s="9">
        <v>40</v>
      </c>
      <c r="G7" s="12"/>
      <c r="H7" s="10">
        <f t="shared" si="0"/>
        <v>0</v>
      </c>
    </row>
    <row r="8" spans="2:9" ht="60" customHeight="1" x14ac:dyDescent="0.3">
      <c r="B8" s="1">
        <v>5</v>
      </c>
      <c r="C8" s="2" t="s">
        <v>9</v>
      </c>
      <c r="D8" s="1">
        <v>0.4</v>
      </c>
      <c r="E8" s="1" t="s">
        <v>5</v>
      </c>
      <c r="F8" s="9">
        <v>50</v>
      </c>
      <c r="G8" s="12"/>
      <c r="H8" s="10">
        <f t="shared" si="0"/>
        <v>0</v>
      </c>
    </row>
    <row r="9" spans="2:9" ht="49.95" customHeight="1" x14ac:dyDescent="0.3">
      <c r="B9" s="1">
        <v>6</v>
      </c>
      <c r="C9" s="2" t="s">
        <v>10</v>
      </c>
      <c r="D9" s="1">
        <v>0.5</v>
      </c>
      <c r="E9" s="1" t="s">
        <v>5</v>
      </c>
      <c r="F9" s="9">
        <v>40</v>
      </c>
      <c r="G9" s="12"/>
      <c r="H9" s="10">
        <f t="shared" si="0"/>
        <v>0</v>
      </c>
    </row>
    <row r="10" spans="2:9" ht="49.95" customHeight="1" x14ac:dyDescent="0.3">
      <c r="B10" s="1">
        <v>7</v>
      </c>
      <c r="C10" s="2" t="s">
        <v>11</v>
      </c>
      <c r="D10" s="1">
        <v>0.4</v>
      </c>
      <c r="E10" s="1" t="s">
        <v>5</v>
      </c>
      <c r="F10" s="9">
        <v>50</v>
      </c>
      <c r="G10" s="12"/>
      <c r="H10" s="10">
        <f t="shared" si="0"/>
        <v>0</v>
      </c>
    </row>
    <row r="11" spans="2:9" ht="49.95" customHeight="1" x14ac:dyDescent="0.3">
      <c r="B11" s="1">
        <v>8</v>
      </c>
      <c r="C11" s="2" t="s">
        <v>12</v>
      </c>
      <c r="D11" s="1">
        <v>1</v>
      </c>
      <c r="E11" s="1" t="s">
        <v>13</v>
      </c>
      <c r="F11" s="9">
        <v>20</v>
      </c>
      <c r="G11" s="12"/>
      <c r="H11" s="10">
        <f t="shared" si="0"/>
        <v>0</v>
      </c>
    </row>
    <row r="12" spans="2:9" ht="49.95" customHeight="1" x14ac:dyDescent="0.3">
      <c r="B12" s="1">
        <v>9</v>
      </c>
      <c r="C12" s="2" t="s">
        <v>14</v>
      </c>
      <c r="D12" s="1">
        <v>1</v>
      </c>
      <c r="E12" s="1" t="s">
        <v>13</v>
      </c>
      <c r="F12" s="9">
        <v>20</v>
      </c>
      <c r="G12" s="12"/>
      <c r="H12" s="10">
        <f t="shared" si="0"/>
        <v>0</v>
      </c>
    </row>
    <row r="13" spans="2:9" ht="60" customHeight="1" x14ac:dyDescent="0.3">
      <c r="B13" s="1">
        <v>10</v>
      </c>
      <c r="C13" s="2" t="s">
        <v>15</v>
      </c>
      <c r="D13" s="1">
        <v>0.5</v>
      </c>
      <c r="E13" s="1" t="s">
        <v>13</v>
      </c>
      <c r="F13" s="9">
        <v>40</v>
      </c>
      <c r="G13" s="12"/>
      <c r="H13" s="10">
        <f t="shared" si="0"/>
        <v>0</v>
      </c>
    </row>
    <row r="14" spans="2:9" ht="49.95" customHeight="1" x14ac:dyDescent="0.3">
      <c r="B14" s="1">
        <v>11</v>
      </c>
      <c r="C14" s="2" t="s">
        <v>16</v>
      </c>
      <c r="D14" s="1">
        <v>1</v>
      </c>
      <c r="E14" s="1" t="s">
        <v>13</v>
      </c>
      <c r="F14" s="9">
        <v>20</v>
      </c>
      <c r="G14" s="12"/>
      <c r="H14" s="10">
        <f t="shared" si="0"/>
        <v>0</v>
      </c>
    </row>
    <row r="15" spans="2:9" ht="25.05" customHeight="1" x14ac:dyDescent="0.3">
      <c r="B15" s="1">
        <v>12</v>
      </c>
      <c r="C15" s="2" t="s">
        <v>17</v>
      </c>
      <c r="D15" s="1">
        <v>0.5</v>
      </c>
      <c r="E15" s="1" t="s">
        <v>13</v>
      </c>
      <c r="F15" s="9">
        <v>40</v>
      </c>
      <c r="G15" s="12"/>
      <c r="H15" s="10">
        <f t="shared" si="0"/>
        <v>0</v>
      </c>
    </row>
    <row r="16" spans="2:9" ht="25.05" customHeight="1" x14ac:dyDescent="0.3">
      <c r="B16" s="1">
        <v>13</v>
      </c>
      <c r="C16" s="2" t="s">
        <v>18</v>
      </c>
      <c r="D16" s="1">
        <v>1</v>
      </c>
      <c r="E16" s="1" t="s">
        <v>19</v>
      </c>
      <c r="F16" s="9">
        <v>20</v>
      </c>
      <c r="G16" s="12"/>
      <c r="H16" s="10">
        <f t="shared" si="0"/>
        <v>0</v>
      </c>
    </row>
    <row r="17" spans="2:8" ht="100.05" customHeight="1" x14ac:dyDescent="0.3">
      <c r="B17" s="1">
        <v>14</v>
      </c>
      <c r="C17" s="2" t="s">
        <v>20</v>
      </c>
      <c r="D17" s="1">
        <v>0.5</v>
      </c>
      <c r="E17" s="1" t="s">
        <v>21</v>
      </c>
      <c r="F17" s="9">
        <v>40</v>
      </c>
      <c r="G17" s="12"/>
      <c r="H17" s="10">
        <f t="shared" si="0"/>
        <v>0</v>
      </c>
    </row>
    <row r="18" spans="2:8" ht="61.8" customHeight="1" x14ac:dyDescent="0.3">
      <c r="B18" s="1">
        <v>15</v>
      </c>
      <c r="C18" s="2" t="s">
        <v>22</v>
      </c>
      <c r="D18" s="1">
        <v>1</v>
      </c>
      <c r="E18" s="1" t="s">
        <v>21</v>
      </c>
      <c r="F18" s="9">
        <v>20</v>
      </c>
      <c r="G18" s="12"/>
      <c r="H18" s="10">
        <f t="shared" si="0"/>
        <v>0</v>
      </c>
    </row>
    <row r="19" spans="2:8" ht="100.05" customHeight="1" x14ac:dyDescent="0.3">
      <c r="B19" s="1">
        <v>16</v>
      </c>
      <c r="C19" s="2" t="s">
        <v>23</v>
      </c>
      <c r="D19" s="1">
        <v>0.5</v>
      </c>
      <c r="E19" s="1" t="s">
        <v>19</v>
      </c>
      <c r="F19" s="9">
        <v>40</v>
      </c>
      <c r="G19" s="12"/>
      <c r="H19" s="10">
        <f t="shared" si="0"/>
        <v>0</v>
      </c>
    </row>
    <row r="20" spans="2:8" ht="54.6" customHeight="1" x14ac:dyDescent="0.3">
      <c r="B20" s="1">
        <v>17</v>
      </c>
      <c r="C20" s="2" t="s">
        <v>24</v>
      </c>
      <c r="D20" s="1">
        <v>5</v>
      </c>
      <c r="E20" s="1" t="s">
        <v>19</v>
      </c>
      <c r="F20" s="9">
        <v>4</v>
      </c>
      <c r="G20" s="12"/>
      <c r="H20" s="10">
        <f t="shared" si="0"/>
        <v>0</v>
      </c>
    </row>
    <row r="21" spans="2:8" ht="49.95" customHeight="1" x14ac:dyDescent="0.3">
      <c r="B21" s="1">
        <v>18</v>
      </c>
      <c r="C21" s="2" t="s">
        <v>25</v>
      </c>
      <c r="D21" s="1">
        <v>5</v>
      </c>
      <c r="E21" s="1" t="s">
        <v>26</v>
      </c>
      <c r="F21" s="9">
        <v>4</v>
      </c>
      <c r="G21" s="12"/>
      <c r="H21" s="10">
        <f t="shared" si="0"/>
        <v>0</v>
      </c>
    </row>
    <row r="22" spans="2:8" ht="25.05" customHeight="1" x14ac:dyDescent="0.3">
      <c r="B22" s="3">
        <v>19</v>
      </c>
      <c r="C22" s="4" t="s">
        <v>27</v>
      </c>
      <c r="D22" s="3">
        <v>2</v>
      </c>
      <c r="E22" s="3" t="s">
        <v>28</v>
      </c>
      <c r="F22" s="11">
        <v>10</v>
      </c>
      <c r="G22" s="20"/>
      <c r="H22" s="55">
        <f t="shared" si="0"/>
        <v>0</v>
      </c>
    </row>
    <row r="23" spans="2:8" ht="49.95" customHeight="1" x14ac:dyDescent="0.3">
      <c r="B23" s="17">
        <v>20</v>
      </c>
      <c r="C23" s="16" t="s">
        <v>29</v>
      </c>
      <c r="D23" s="17">
        <v>2</v>
      </c>
      <c r="E23" s="21" t="s">
        <v>28</v>
      </c>
      <c r="F23" s="17">
        <v>10</v>
      </c>
      <c r="G23" s="22"/>
      <c r="H23" s="10">
        <f t="shared" si="0"/>
        <v>0</v>
      </c>
    </row>
    <row r="24" spans="2:8" ht="26.4" customHeight="1" x14ac:dyDescent="0.3">
      <c r="B24" s="86" t="s">
        <v>30</v>
      </c>
      <c r="C24" s="86"/>
      <c r="D24" s="83">
        <v>20</v>
      </c>
      <c r="E24" s="84"/>
      <c r="F24" s="84"/>
      <c r="G24" s="85"/>
      <c r="H24" s="13">
        <f>SUM(H4:H23)</f>
        <v>0</v>
      </c>
    </row>
    <row r="25" spans="2:8" ht="25.05" customHeight="1" x14ac:dyDescent="0.3">
      <c r="B25" s="87" t="s">
        <v>81</v>
      </c>
      <c r="C25" s="88"/>
      <c r="D25" s="88"/>
      <c r="E25" s="88"/>
      <c r="F25" s="88"/>
      <c r="G25" s="89"/>
      <c r="H25" s="29">
        <f>IF(H24&gt;20,"20",H24)</f>
        <v>0</v>
      </c>
    </row>
    <row r="26" spans="2:8" ht="45" customHeight="1" x14ac:dyDescent="0.3">
      <c r="B26" s="76" t="s">
        <v>31</v>
      </c>
      <c r="C26" s="77"/>
      <c r="D26" s="77"/>
      <c r="E26" s="77"/>
      <c r="F26" s="77"/>
      <c r="G26" s="77"/>
      <c r="H26" s="78"/>
    </row>
    <row r="27" spans="2:8" ht="52.8" x14ac:dyDescent="0.3">
      <c r="B27" s="17">
        <v>21</v>
      </c>
      <c r="C27" s="132" t="s">
        <v>82</v>
      </c>
      <c r="D27" s="17">
        <v>0.25</v>
      </c>
      <c r="E27" s="17" t="s">
        <v>13</v>
      </c>
      <c r="F27" s="17">
        <v>40</v>
      </c>
      <c r="G27" s="19"/>
      <c r="H27" s="10">
        <f t="shared" ref="H27:H29" si="1">D27*G27</f>
        <v>0</v>
      </c>
    </row>
    <row r="28" spans="2:8" ht="52.8" x14ac:dyDescent="0.3">
      <c r="B28" s="17">
        <v>22</v>
      </c>
      <c r="C28" s="16" t="s">
        <v>32</v>
      </c>
      <c r="D28" s="17">
        <v>10</v>
      </c>
      <c r="E28" s="17" t="s">
        <v>33</v>
      </c>
      <c r="F28" s="17">
        <v>1</v>
      </c>
      <c r="G28" s="19"/>
      <c r="H28" s="10">
        <f t="shared" si="1"/>
        <v>0</v>
      </c>
    </row>
    <row r="29" spans="2:8" ht="52.8" x14ac:dyDescent="0.3">
      <c r="B29" s="17">
        <v>23</v>
      </c>
      <c r="C29" s="16" t="s">
        <v>83</v>
      </c>
      <c r="D29" s="17">
        <v>2</v>
      </c>
      <c r="E29" s="17" t="s">
        <v>34</v>
      </c>
      <c r="F29" s="17">
        <v>5</v>
      </c>
      <c r="G29" s="19"/>
      <c r="H29" s="10">
        <f t="shared" si="1"/>
        <v>0</v>
      </c>
    </row>
    <row r="30" spans="2:8" ht="26.4" customHeight="1" x14ac:dyDescent="0.3">
      <c r="B30" s="86" t="s">
        <v>30</v>
      </c>
      <c r="C30" s="86"/>
      <c r="D30" s="103">
        <v>10</v>
      </c>
      <c r="E30" s="104"/>
      <c r="F30" s="104"/>
      <c r="G30" s="105"/>
      <c r="H30" s="10">
        <f>SUM(H27:H29)</f>
        <v>0</v>
      </c>
    </row>
    <row r="31" spans="2:8" ht="25.05" customHeight="1" x14ac:dyDescent="0.3">
      <c r="B31" s="87" t="s">
        <v>81</v>
      </c>
      <c r="C31" s="88"/>
      <c r="D31" s="88"/>
      <c r="E31" s="88"/>
      <c r="F31" s="88"/>
      <c r="G31" s="89"/>
      <c r="H31" s="29">
        <f>IF(H30&gt;10,"10",H30)</f>
        <v>0</v>
      </c>
    </row>
    <row r="32" spans="2:8" ht="45" customHeight="1" x14ac:dyDescent="0.3">
      <c r="B32" s="76" t="s">
        <v>35</v>
      </c>
      <c r="C32" s="77"/>
      <c r="D32" s="77"/>
      <c r="E32" s="77"/>
      <c r="F32" s="77"/>
      <c r="G32" s="77"/>
      <c r="H32" s="78"/>
    </row>
    <row r="33" spans="1:8" ht="41.4" customHeight="1" x14ac:dyDescent="0.3">
      <c r="B33" s="17">
        <v>24</v>
      </c>
      <c r="C33" s="16" t="s">
        <v>36</v>
      </c>
      <c r="D33" s="17">
        <v>0.5</v>
      </c>
      <c r="E33" s="17" t="s">
        <v>37</v>
      </c>
      <c r="F33" s="17">
        <v>20</v>
      </c>
      <c r="G33" s="19"/>
      <c r="H33" s="10">
        <f t="shared" ref="H33:H40" si="2">D33*G33</f>
        <v>0</v>
      </c>
    </row>
    <row r="34" spans="1:8" ht="25.05" customHeight="1" x14ac:dyDescent="0.3">
      <c r="B34" s="17">
        <v>25</v>
      </c>
      <c r="C34" s="16" t="s">
        <v>38</v>
      </c>
      <c r="D34" s="17">
        <v>0.5</v>
      </c>
      <c r="E34" s="17" t="s">
        <v>5</v>
      </c>
      <c r="F34" s="17">
        <v>20</v>
      </c>
      <c r="G34" s="19"/>
      <c r="H34" s="10">
        <f t="shared" si="2"/>
        <v>0</v>
      </c>
    </row>
    <row r="35" spans="1:8" ht="25.05" customHeight="1" x14ac:dyDescent="0.3">
      <c r="B35" s="17">
        <v>26</v>
      </c>
      <c r="C35" s="16" t="s">
        <v>39</v>
      </c>
      <c r="D35" s="17">
        <v>0.5</v>
      </c>
      <c r="E35" s="17" t="s">
        <v>5</v>
      </c>
      <c r="F35" s="17">
        <v>20</v>
      </c>
      <c r="G35" s="19"/>
      <c r="H35" s="10">
        <f t="shared" si="2"/>
        <v>0</v>
      </c>
    </row>
    <row r="36" spans="1:8" ht="25.05" customHeight="1" x14ac:dyDescent="0.3">
      <c r="B36" s="6">
        <v>27</v>
      </c>
      <c r="C36" s="5" t="s">
        <v>40</v>
      </c>
      <c r="D36" s="6">
        <v>0.5</v>
      </c>
      <c r="E36" s="6" t="s">
        <v>5</v>
      </c>
      <c r="F36" s="14">
        <v>20</v>
      </c>
      <c r="G36" s="19"/>
      <c r="H36" s="10">
        <f t="shared" si="2"/>
        <v>0</v>
      </c>
    </row>
    <row r="37" spans="1:8" ht="36" customHeight="1" x14ac:dyDescent="0.3">
      <c r="B37" s="1">
        <v>28</v>
      </c>
      <c r="C37" s="2" t="s">
        <v>41</v>
      </c>
      <c r="D37" s="1">
        <v>0.5</v>
      </c>
      <c r="E37" s="1" t="s">
        <v>5</v>
      </c>
      <c r="F37" s="9">
        <v>20</v>
      </c>
      <c r="G37" s="19"/>
      <c r="H37" s="10">
        <f t="shared" si="2"/>
        <v>0</v>
      </c>
    </row>
    <row r="38" spans="1:8" ht="35.4" customHeight="1" x14ac:dyDescent="0.3">
      <c r="B38" s="1">
        <v>29</v>
      </c>
      <c r="C38" s="2" t="s">
        <v>42</v>
      </c>
      <c r="D38" s="1">
        <v>0.5</v>
      </c>
      <c r="E38" s="1" t="s">
        <v>43</v>
      </c>
      <c r="F38" s="9">
        <v>20</v>
      </c>
      <c r="G38" s="19"/>
      <c r="H38" s="10">
        <f t="shared" si="2"/>
        <v>0</v>
      </c>
    </row>
    <row r="39" spans="1:8" ht="25.05" customHeight="1" x14ac:dyDescent="0.3">
      <c r="B39" s="1">
        <v>30</v>
      </c>
      <c r="C39" s="2" t="s">
        <v>44</v>
      </c>
      <c r="D39" s="1">
        <v>1</v>
      </c>
      <c r="E39" s="1" t="s">
        <v>43</v>
      </c>
      <c r="F39" s="9">
        <v>10</v>
      </c>
      <c r="G39" s="19"/>
      <c r="H39" s="10">
        <f t="shared" si="2"/>
        <v>0</v>
      </c>
    </row>
    <row r="40" spans="1:8" ht="49.8" customHeight="1" x14ac:dyDescent="0.3">
      <c r="B40" s="1">
        <v>31</v>
      </c>
      <c r="C40" s="2" t="s">
        <v>45</v>
      </c>
      <c r="D40" s="1">
        <v>1</v>
      </c>
      <c r="E40" s="1" t="s">
        <v>46</v>
      </c>
      <c r="F40" s="9">
        <v>10</v>
      </c>
      <c r="G40" s="19"/>
      <c r="H40" s="10">
        <f t="shared" si="2"/>
        <v>0</v>
      </c>
    </row>
    <row r="41" spans="1:8" ht="26.4" customHeight="1" x14ac:dyDescent="0.3">
      <c r="B41" s="68" t="s">
        <v>30</v>
      </c>
      <c r="C41" s="69"/>
      <c r="D41" s="73">
        <v>10</v>
      </c>
      <c r="E41" s="74"/>
      <c r="F41" s="74"/>
      <c r="G41" s="75"/>
      <c r="H41" s="10">
        <f>SUM(H33:H40)</f>
        <v>0</v>
      </c>
    </row>
    <row r="42" spans="1:8" s="15" customFormat="1" ht="25.05" customHeight="1" x14ac:dyDescent="0.3">
      <c r="A42" s="35"/>
      <c r="B42" s="87" t="s">
        <v>81</v>
      </c>
      <c r="C42" s="88"/>
      <c r="D42" s="88"/>
      <c r="E42" s="88"/>
      <c r="F42" s="88"/>
      <c r="G42" s="89"/>
      <c r="H42" s="29">
        <f>IF(H41&gt;10,"10",H41)</f>
        <v>0</v>
      </c>
    </row>
    <row r="43" spans="1:8" ht="45" customHeight="1" x14ac:dyDescent="0.3">
      <c r="B43" s="79" t="s">
        <v>47</v>
      </c>
      <c r="C43" s="80"/>
      <c r="D43" s="80"/>
      <c r="E43" s="80"/>
      <c r="F43" s="80"/>
      <c r="G43" s="80"/>
      <c r="H43" s="81"/>
    </row>
    <row r="44" spans="1:8" ht="79.2" customHeight="1" x14ac:dyDescent="0.3">
      <c r="B44" s="1">
        <v>32</v>
      </c>
      <c r="C44" s="2" t="s">
        <v>48</v>
      </c>
      <c r="D44" s="1">
        <v>0.5</v>
      </c>
      <c r="E44" s="1" t="s">
        <v>21</v>
      </c>
      <c r="F44" s="9">
        <v>20</v>
      </c>
      <c r="G44" s="24"/>
      <c r="H44" s="10">
        <f t="shared" ref="H44:H46" si="3">D44*G44</f>
        <v>0</v>
      </c>
    </row>
    <row r="45" spans="1:8" ht="63.6" customHeight="1" x14ac:dyDescent="0.3">
      <c r="B45" s="3">
        <v>33</v>
      </c>
      <c r="C45" s="4" t="s">
        <v>49</v>
      </c>
      <c r="D45" s="3">
        <v>0.5</v>
      </c>
      <c r="E45" s="3" t="s">
        <v>219</v>
      </c>
      <c r="F45" s="11">
        <v>20</v>
      </c>
      <c r="G45" s="24"/>
      <c r="H45" s="10">
        <f t="shared" si="3"/>
        <v>0</v>
      </c>
    </row>
    <row r="46" spans="1:8" ht="76.8" customHeight="1" x14ac:dyDescent="0.3">
      <c r="B46" s="1">
        <v>34</v>
      </c>
      <c r="C46" s="2" t="s">
        <v>51</v>
      </c>
      <c r="D46" s="1">
        <v>0.5</v>
      </c>
      <c r="E46" s="1" t="s">
        <v>5</v>
      </c>
      <c r="F46" s="9">
        <v>20</v>
      </c>
      <c r="G46" s="24"/>
      <c r="H46" s="10">
        <f t="shared" si="3"/>
        <v>0</v>
      </c>
    </row>
    <row r="47" spans="1:8" ht="26.4" customHeight="1" x14ac:dyDescent="0.3">
      <c r="B47" s="68" t="s">
        <v>30</v>
      </c>
      <c r="C47" s="69"/>
      <c r="D47" s="100">
        <v>10</v>
      </c>
      <c r="E47" s="101"/>
      <c r="F47" s="101"/>
      <c r="G47" s="102"/>
      <c r="H47" s="10">
        <f>SUM(H44:H46)</f>
        <v>0</v>
      </c>
    </row>
    <row r="48" spans="1:8" s="15" customFormat="1" ht="25.05" customHeight="1" x14ac:dyDescent="0.3">
      <c r="A48" s="35"/>
      <c r="B48" s="87" t="s">
        <v>81</v>
      </c>
      <c r="C48" s="88"/>
      <c r="D48" s="88"/>
      <c r="E48" s="88"/>
      <c r="F48" s="88"/>
      <c r="G48" s="89"/>
      <c r="H48" s="29">
        <f>IF(H47&gt;10,"10",H47)</f>
        <v>0</v>
      </c>
    </row>
    <row r="49" spans="1:8" ht="45" customHeight="1" x14ac:dyDescent="0.3">
      <c r="B49" s="70" t="s">
        <v>52</v>
      </c>
      <c r="C49" s="71"/>
      <c r="D49" s="71"/>
      <c r="E49" s="71"/>
      <c r="F49" s="71"/>
      <c r="G49" s="71"/>
      <c r="H49" s="72"/>
    </row>
    <row r="50" spans="1:8" ht="25.05" customHeight="1" x14ac:dyDescent="0.3">
      <c r="B50" s="1">
        <v>35</v>
      </c>
      <c r="C50" s="2" t="s">
        <v>53</v>
      </c>
      <c r="D50" s="1">
        <v>0.42</v>
      </c>
      <c r="E50" s="1" t="s">
        <v>5</v>
      </c>
      <c r="F50" s="9">
        <v>48</v>
      </c>
      <c r="G50" s="24"/>
      <c r="H50" s="10">
        <f t="shared" ref="H50:H61" si="4">D50*G50</f>
        <v>0</v>
      </c>
    </row>
    <row r="51" spans="1:8" ht="25.05" customHeight="1" x14ac:dyDescent="0.3">
      <c r="B51" s="1">
        <v>36</v>
      </c>
      <c r="C51" s="2" t="s">
        <v>54</v>
      </c>
      <c r="D51" s="1">
        <v>0.42</v>
      </c>
      <c r="E51" s="1" t="s">
        <v>5</v>
      </c>
      <c r="F51" s="9">
        <v>48</v>
      </c>
      <c r="G51" s="24"/>
      <c r="H51" s="10">
        <f t="shared" si="4"/>
        <v>0</v>
      </c>
    </row>
    <row r="52" spans="1:8" ht="25.05" customHeight="1" x14ac:dyDescent="0.3">
      <c r="B52" s="1">
        <v>37</v>
      </c>
      <c r="C52" s="2" t="s">
        <v>55</v>
      </c>
      <c r="D52" s="1">
        <v>0.28000000000000003</v>
      </c>
      <c r="E52" s="1" t="s">
        <v>5</v>
      </c>
      <c r="F52" s="9">
        <v>72</v>
      </c>
      <c r="G52" s="24"/>
      <c r="H52" s="10">
        <f t="shared" si="4"/>
        <v>0</v>
      </c>
    </row>
    <row r="53" spans="1:8" ht="25.05" customHeight="1" x14ac:dyDescent="0.3">
      <c r="B53" s="1">
        <v>38</v>
      </c>
      <c r="C53" s="2" t="s">
        <v>56</v>
      </c>
      <c r="D53" s="1">
        <v>0.28000000000000003</v>
      </c>
      <c r="E53" s="1" t="s">
        <v>5</v>
      </c>
      <c r="F53" s="9">
        <v>72</v>
      </c>
      <c r="G53" s="24"/>
      <c r="H53" s="10">
        <f t="shared" si="4"/>
        <v>0</v>
      </c>
    </row>
    <row r="54" spans="1:8" ht="79.95" customHeight="1" x14ac:dyDescent="0.3">
      <c r="B54" s="1">
        <v>39</v>
      </c>
      <c r="C54" s="2" t="s">
        <v>57</v>
      </c>
      <c r="D54" s="1">
        <v>2</v>
      </c>
      <c r="E54" s="1" t="s">
        <v>5</v>
      </c>
      <c r="F54" s="9">
        <v>10</v>
      </c>
      <c r="G54" s="24"/>
      <c r="H54" s="10">
        <f t="shared" si="4"/>
        <v>0</v>
      </c>
    </row>
    <row r="55" spans="1:8" ht="79.2" x14ac:dyDescent="0.3">
      <c r="B55" s="1">
        <v>40</v>
      </c>
      <c r="C55" s="2" t="s">
        <v>58</v>
      </c>
      <c r="D55" s="1">
        <v>2</v>
      </c>
      <c r="E55" s="1" t="s">
        <v>5</v>
      </c>
      <c r="F55" s="9">
        <v>10</v>
      </c>
      <c r="G55" s="24"/>
      <c r="H55" s="10">
        <f t="shared" si="4"/>
        <v>0</v>
      </c>
    </row>
    <row r="56" spans="1:8" ht="90" customHeight="1" x14ac:dyDescent="0.3">
      <c r="B56" s="1">
        <v>41</v>
      </c>
      <c r="C56" s="2" t="s">
        <v>59</v>
      </c>
      <c r="D56" s="1">
        <v>1</v>
      </c>
      <c r="E56" s="1" t="s">
        <v>5</v>
      </c>
      <c r="F56" s="9">
        <v>20</v>
      </c>
      <c r="G56" s="24"/>
      <c r="H56" s="10">
        <f t="shared" si="4"/>
        <v>0</v>
      </c>
    </row>
    <row r="57" spans="1:8" ht="49.95" customHeight="1" x14ac:dyDescent="0.3">
      <c r="B57" s="1">
        <v>42</v>
      </c>
      <c r="C57" s="2" t="s">
        <v>60</v>
      </c>
      <c r="D57" s="1">
        <v>1</v>
      </c>
      <c r="E57" s="1" t="s">
        <v>61</v>
      </c>
      <c r="F57" s="9">
        <v>20</v>
      </c>
      <c r="G57" s="24"/>
      <c r="H57" s="10">
        <f>D57*G57</f>
        <v>0</v>
      </c>
    </row>
    <row r="58" spans="1:8" ht="49.95" customHeight="1" x14ac:dyDescent="0.3">
      <c r="B58" s="1">
        <v>43</v>
      </c>
      <c r="C58" s="2" t="s">
        <v>62</v>
      </c>
      <c r="D58" s="1">
        <v>0.4</v>
      </c>
      <c r="E58" s="1" t="s">
        <v>5</v>
      </c>
      <c r="F58" s="9">
        <v>50</v>
      </c>
      <c r="G58" s="24"/>
      <c r="H58" s="10">
        <f t="shared" si="4"/>
        <v>0</v>
      </c>
    </row>
    <row r="59" spans="1:8" ht="49.95" customHeight="1" x14ac:dyDescent="0.3">
      <c r="B59" s="1">
        <v>44</v>
      </c>
      <c r="C59" s="2" t="s">
        <v>63</v>
      </c>
      <c r="D59" s="1">
        <v>1</v>
      </c>
      <c r="E59" s="1" t="s">
        <v>5</v>
      </c>
      <c r="F59" s="9">
        <v>20</v>
      </c>
      <c r="G59" s="24"/>
      <c r="H59" s="10">
        <f t="shared" si="4"/>
        <v>0</v>
      </c>
    </row>
    <row r="60" spans="1:8" ht="49.95" customHeight="1" x14ac:dyDescent="0.3">
      <c r="B60" s="1">
        <v>45</v>
      </c>
      <c r="C60" s="2" t="s">
        <v>64</v>
      </c>
      <c r="D60" s="1">
        <v>1</v>
      </c>
      <c r="E60" s="1" t="s">
        <v>19</v>
      </c>
      <c r="F60" s="9">
        <v>20</v>
      </c>
      <c r="G60" s="24"/>
      <c r="H60" s="10">
        <f t="shared" si="4"/>
        <v>0</v>
      </c>
    </row>
    <row r="61" spans="1:8" ht="26.4" x14ac:dyDescent="0.3">
      <c r="B61" s="1">
        <v>46</v>
      </c>
      <c r="C61" s="2" t="s">
        <v>65</v>
      </c>
      <c r="D61" s="1">
        <v>1</v>
      </c>
      <c r="E61" s="1" t="s">
        <v>19</v>
      </c>
      <c r="F61" s="9">
        <v>20</v>
      </c>
      <c r="G61" s="24"/>
      <c r="H61" s="10">
        <f t="shared" si="4"/>
        <v>0</v>
      </c>
    </row>
    <row r="62" spans="1:8" ht="26.4" customHeight="1" x14ac:dyDescent="0.3">
      <c r="B62" s="68" t="s">
        <v>30</v>
      </c>
      <c r="C62" s="69"/>
      <c r="D62" s="100">
        <v>20</v>
      </c>
      <c r="E62" s="101"/>
      <c r="F62" s="101"/>
      <c r="G62" s="102"/>
      <c r="H62" s="10">
        <f>SUM(H50:H61)</f>
        <v>0</v>
      </c>
    </row>
    <row r="63" spans="1:8" s="15" customFormat="1" ht="25.05" customHeight="1" x14ac:dyDescent="0.3">
      <c r="A63" s="35"/>
      <c r="B63" s="87" t="s">
        <v>81</v>
      </c>
      <c r="C63" s="88"/>
      <c r="D63" s="88"/>
      <c r="E63" s="88"/>
      <c r="F63" s="88"/>
      <c r="G63" s="89"/>
      <c r="H63" s="29">
        <f>IF(H62&gt;20,"20",H62)</f>
        <v>0</v>
      </c>
    </row>
    <row r="64" spans="1:8" ht="45" customHeight="1" x14ac:dyDescent="0.3">
      <c r="B64" s="70" t="s">
        <v>66</v>
      </c>
      <c r="C64" s="71"/>
      <c r="D64" s="71"/>
      <c r="E64" s="71"/>
      <c r="F64" s="71"/>
      <c r="G64" s="71"/>
      <c r="H64" s="72"/>
    </row>
    <row r="65" spans="1:8" ht="49.95" customHeight="1" x14ac:dyDescent="0.3">
      <c r="B65" s="1">
        <v>47</v>
      </c>
      <c r="C65" s="2" t="s">
        <v>67</v>
      </c>
      <c r="D65" s="1">
        <v>0.5</v>
      </c>
      <c r="E65" s="1" t="s">
        <v>68</v>
      </c>
      <c r="F65" s="9">
        <v>20</v>
      </c>
      <c r="G65" s="24"/>
      <c r="H65" s="10">
        <f t="shared" ref="H65:H70" si="5">D65*G65</f>
        <v>0</v>
      </c>
    </row>
    <row r="66" spans="1:8" ht="49.95" customHeight="1" x14ac:dyDescent="0.3">
      <c r="B66" s="1">
        <v>48</v>
      </c>
      <c r="C66" s="2" t="s">
        <v>69</v>
      </c>
      <c r="D66" s="1">
        <v>0.25</v>
      </c>
      <c r="E66" s="1" t="s">
        <v>70</v>
      </c>
      <c r="F66" s="9">
        <v>40</v>
      </c>
      <c r="G66" s="24"/>
      <c r="H66" s="10">
        <f t="shared" si="5"/>
        <v>0</v>
      </c>
    </row>
    <row r="67" spans="1:8" ht="49.95" customHeight="1" x14ac:dyDescent="0.3">
      <c r="B67" s="1">
        <v>49</v>
      </c>
      <c r="C67" s="2" t="s">
        <v>71</v>
      </c>
      <c r="D67" s="1">
        <v>0.15</v>
      </c>
      <c r="E67" s="1" t="s">
        <v>72</v>
      </c>
      <c r="F67" s="9">
        <v>70</v>
      </c>
      <c r="G67" s="24"/>
      <c r="H67" s="10">
        <f t="shared" si="5"/>
        <v>0</v>
      </c>
    </row>
    <row r="68" spans="1:8" ht="49.95" customHeight="1" x14ac:dyDescent="0.3">
      <c r="B68" s="1">
        <v>50</v>
      </c>
      <c r="C68" s="2" t="s">
        <v>73</v>
      </c>
      <c r="D68" s="1">
        <v>0.5</v>
      </c>
      <c r="E68" s="1" t="s">
        <v>70</v>
      </c>
      <c r="F68" s="9">
        <v>20</v>
      </c>
      <c r="G68" s="24"/>
      <c r="H68" s="10">
        <f t="shared" si="5"/>
        <v>0</v>
      </c>
    </row>
    <row r="69" spans="1:8" ht="49.95" customHeight="1" x14ac:dyDescent="0.3">
      <c r="B69" s="1">
        <v>51</v>
      </c>
      <c r="C69" s="2" t="s">
        <v>74</v>
      </c>
      <c r="D69" s="1">
        <v>0.5</v>
      </c>
      <c r="E69" s="1" t="s">
        <v>70</v>
      </c>
      <c r="F69" s="9">
        <v>20</v>
      </c>
      <c r="G69" s="24"/>
      <c r="H69" s="10">
        <f t="shared" si="5"/>
        <v>0</v>
      </c>
    </row>
    <row r="70" spans="1:8" ht="49.95" customHeight="1" x14ac:dyDescent="0.3">
      <c r="B70" s="1">
        <v>52</v>
      </c>
      <c r="C70" s="2" t="s">
        <v>75</v>
      </c>
      <c r="D70" s="1">
        <v>0.5</v>
      </c>
      <c r="E70" s="1" t="s">
        <v>70</v>
      </c>
      <c r="F70" s="9">
        <v>20</v>
      </c>
      <c r="G70" s="24"/>
      <c r="H70" s="10">
        <f t="shared" si="5"/>
        <v>0</v>
      </c>
    </row>
    <row r="71" spans="1:8" ht="26.4" customHeight="1" x14ac:dyDescent="0.3">
      <c r="B71" s="68" t="s">
        <v>30</v>
      </c>
      <c r="C71" s="69"/>
      <c r="D71" s="100">
        <v>10</v>
      </c>
      <c r="E71" s="101"/>
      <c r="F71" s="101"/>
      <c r="G71" s="102"/>
      <c r="H71" s="10">
        <f>SUM(H65:H70)</f>
        <v>0</v>
      </c>
    </row>
    <row r="72" spans="1:8" s="15" customFormat="1" ht="25.05" customHeight="1" x14ac:dyDescent="0.3">
      <c r="A72" s="35"/>
      <c r="B72" s="87" t="s">
        <v>81</v>
      </c>
      <c r="C72" s="88"/>
      <c r="D72" s="88"/>
      <c r="E72" s="88"/>
      <c r="F72" s="88"/>
      <c r="G72" s="89"/>
      <c r="H72" s="29">
        <f>IF(H71&gt;10,"10",H71)</f>
        <v>0</v>
      </c>
    </row>
    <row r="73" spans="1:8" ht="45" customHeight="1" x14ac:dyDescent="0.3">
      <c r="B73" s="70" t="s">
        <v>76</v>
      </c>
      <c r="C73" s="71"/>
      <c r="D73" s="71"/>
      <c r="E73" s="71"/>
      <c r="F73" s="71"/>
      <c r="G73" s="71"/>
      <c r="H73" s="72"/>
    </row>
    <row r="74" spans="1:8" ht="25.05" customHeight="1" x14ac:dyDescent="0.3">
      <c r="B74" s="1">
        <v>53</v>
      </c>
      <c r="C74" s="2" t="s">
        <v>77</v>
      </c>
      <c r="D74" s="1">
        <v>10</v>
      </c>
      <c r="E74" s="1" t="s">
        <v>78</v>
      </c>
      <c r="F74" s="9">
        <v>1</v>
      </c>
      <c r="G74" s="24"/>
      <c r="H74" s="10">
        <f t="shared" ref="H74" si="6">D74*G74</f>
        <v>0</v>
      </c>
    </row>
    <row r="75" spans="1:8" ht="26.4" customHeight="1" x14ac:dyDescent="0.3">
      <c r="B75" s="68" t="s">
        <v>30</v>
      </c>
      <c r="C75" s="69"/>
      <c r="D75" s="100">
        <v>10</v>
      </c>
      <c r="E75" s="101"/>
      <c r="F75" s="101"/>
      <c r="G75" s="102"/>
      <c r="H75" s="10">
        <f>SUM(H74)</f>
        <v>0</v>
      </c>
    </row>
    <row r="76" spans="1:8" ht="25.05" customHeight="1" x14ac:dyDescent="0.3">
      <c r="B76" s="87" t="s">
        <v>81</v>
      </c>
      <c r="C76" s="88"/>
      <c r="D76" s="88"/>
      <c r="E76" s="88"/>
      <c r="F76" s="88"/>
      <c r="G76" s="89"/>
      <c r="H76" s="29">
        <f>IF(H75&gt;10,"10",H75)</f>
        <v>0</v>
      </c>
    </row>
    <row r="79" spans="1:8" ht="15" thickBot="1" x14ac:dyDescent="0.35">
      <c r="B79" s="23"/>
      <c r="C79" s="23"/>
      <c r="D79" s="23"/>
      <c r="E79" s="23"/>
      <c r="F79" s="23"/>
      <c r="G79" s="23"/>
    </row>
    <row r="80" spans="1:8" ht="14.4" customHeight="1" x14ac:dyDescent="0.3">
      <c r="B80" s="23"/>
      <c r="C80" s="23"/>
      <c r="D80" s="90" t="s">
        <v>218</v>
      </c>
      <c r="E80" s="91"/>
      <c r="F80" s="91"/>
      <c r="G80" s="91"/>
      <c r="H80" s="96">
        <f>SUM(H76+H72+H63+H48+H42+H31+H25)</f>
        <v>0</v>
      </c>
    </row>
    <row r="81" spans="2:8" ht="14.4" customHeight="1" x14ac:dyDescent="0.3">
      <c r="B81" s="18"/>
      <c r="C81" s="15"/>
      <c r="D81" s="92"/>
      <c r="E81" s="93"/>
      <c r="F81" s="93"/>
      <c r="G81" s="93"/>
      <c r="H81" s="97"/>
    </row>
    <row r="82" spans="2:8" ht="15" customHeight="1" thickBot="1" x14ac:dyDescent="0.35">
      <c r="D82" s="94"/>
      <c r="E82" s="95"/>
      <c r="F82" s="95"/>
      <c r="G82" s="95"/>
      <c r="H82" s="98"/>
    </row>
  </sheetData>
  <mergeCells count="32">
    <mergeCell ref="D80:G82"/>
    <mergeCell ref="H80:H82"/>
    <mergeCell ref="B1:H1"/>
    <mergeCell ref="D75:G75"/>
    <mergeCell ref="D71:G71"/>
    <mergeCell ref="D62:G62"/>
    <mergeCell ref="D47:G47"/>
    <mergeCell ref="B73:H73"/>
    <mergeCell ref="B42:G42"/>
    <mergeCell ref="B48:G48"/>
    <mergeCell ref="B63:G63"/>
    <mergeCell ref="B72:G72"/>
    <mergeCell ref="B76:G76"/>
    <mergeCell ref="B26:H26"/>
    <mergeCell ref="D30:G30"/>
    <mergeCell ref="B31:G31"/>
    <mergeCell ref="B2:C2"/>
    <mergeCell ref="B71:C71"/>
    <mergeCell ref="B75:C75"/>
    <mergeCell ref="B47:C47"/>
    <mergeCell ref="B62:C62"/>
    <mergeCell ref="B49:H49"/>
    <mergeCell ref="B64:H64"/>
    <mergeCell ref="D41:G41"/>
    <mergeCell ref="B32:H32"/>
    <mergeCell ref="B43:H43"/>
    <mergeCell ref="B3:H3"/>
    <mergeCell ref="D24:G24"/>
    <mergeCell ref="B41:C41"/>
    <mergeCell ref="B30:C30"/>
    <mergeCell ref="B24:C24"/>
    <mergeCell ref="B25:G25"/>
  </mergeCells>
  <hyperlinks>
    <hyperlink ref="I1" r:id="rId1" display="Resolução 724/2023"/>
  </hyperlinks>
  <pageMargins left="0.511811024" right="0.511811024" top="0.78740157499999996" bottom="0.78740157499999996" header="0.31496062000000002" footer="0.31496062000000002"/>
  <pageSetup paperSize="9" scale="71" orientation="portrait" r:id="rId2"/>
  <rowBreaks count="2" manualBreakCount="2">
    <brk id="18" min="1" max="7" man="1"/>
    <brk id="42" min="1" max="7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topLeftCell="A34" zoomScaleNormal="100" workbookViewId="0">
      <selection activeCell="C37" sqref="C37"/>
    </sheetView>
  </sheetViews>
  <sheetFormatPr defaultRowHeight="14.4" x14ac:dyDescent="0.3"/>
  <cols>
    <col min="1" max="1" width="8.88671875" style="35"/>
    <col min="2" max="2" width="8.77734375" customWidth="1"/>
    <col min="3" max="3" width="34" customWidth="1"/>
    <col min="4" max="6" width="11.77734375" customWidth="1"/>
    <col min="7" max="7" width="15.77734375" customWidth="1"/>
    <col min="8" max="8" width="15.77734375" style="32" customWidth="1"/>
  </cols>
  <sheetData>
    <row r="1" spans="1:8" x14ac:dyDescent="0.3">
      <c r="B1" s="108" t="s">
        <v>227</v>
      </c>
      <c r="C1" s="108"/>
      <c r="D1" s="108"/>
      <c r="E1" s="108"/>
      <c r="F1" s="108"/>
      <c r="G1" s="108"/>
      <c r="H1" s="108"/>
    </row>
    <row r="2" spans="1:8" ht="35.4" customHeight="1" x14ac:dyDescent="0.3">
      <c r="B2" s="106" t="s">
        <v>84</v>
      </c>
      <c r="C2" s="106"/>
      <c r="D2" s="31" t="s">
        <v>1</v>
      </c>
      <c r="E2" s="31" t="s">
        <v>2</v>
      </c>
      <c r="F2" s="31" t="s">
        <v>3</v>
      </c>
      <c r="G2" s="31" t="s">
        <v>79</v>
      </c>
      <c r="H2" s="31" t="s">
        <v>80</v>
      </c>
    </row>
    <row r="3" spans="1:8" ht="26.4" customHeight="1" x14ac:dyDescent="0.3">
      <c r="B3" s="82" t="s">
        <v>85</v>
      </c>
      <c r="C3" s="82"/>
      <c r="D3" s="82"/>
      <c r="E3" s="82"/>
      <c r="F3" s="82"/>
      <c r="G3" s="82"/>
      <c r="H3" s="82"/>
    </row>
    <row r="4" spans="1:8" ht="49.95" customHeight="1" x14ac:dyDescent="0.3">
      <c r="B4" s="27">
        <v>1</v>
      </c>
      <c r="C4" s="26" t="s">
        <v>86</v>
      </c>
      <c r="D4" s="27">
        <v>1</v>
      </c>
      <c r="E4" s="27" t="s">
        <v>87</v>
      </c>
      <c r="F4" s="27">
        <v>20</v>
      </c>
      <c r="G4" s="28"/>
      <c r="H4" s="10">
        <f>D4*G4</f>
        <v>0</v>
      </c>
    </row>
    <row r="5" spans="1:8" ht="49.95" customHeight="1" x14ac:dyDescent="0.3">
      <c r="B5" s="27">
        <v>2</v>
      </c>
      <c r="C5" s="26" t="s">
        <v>88</v>
      </c>
      <c r="D5" s="27">
        <v>1</v>
      </c>
      <c r="E5" s="27" t="s">
        <v>87</v>
      </c>
      <c r="F5" s="27">
        <v>20</v>
      </c>
      <c r="G5" s="28"/>
      <c r="H5" s="10">
        <f t="shared" ref="H5:H10" si="0">D5*G5</f>
        <v>0</v>
      </c>
    </row>
    <row r="6" spans="1:8" ht="49.95" customHeight="1" x14ac:dyDescent="0.3">
      <c r="B6" s="27">
        <v>3</v>
      </c>
      <c r="C6" s="26" t="s">
        <v>89</v>
      </c>
      <c r="D6" s="27">
        <v>1</v>
      </c>
      <c r="E6" s="27" t="s">
        <v>87</v>
      </c>
      <c r="F6" s="27">
        <v>20</v>
      </c>
      <c r="G6" s="28"/>
      <c r="H6" s="10">
        <f t="shared" si="0"/>
        <v>0</v>
      </c>
    </row>
    <row r="7" spans="1:8" ht="30" customHeight="1" x14ac:dyDescent="0.3">
      <c r="B7" s="27">
        <v>4</v>
      </c>
      <c r="C7" s="26" t="s">
        <v>90</v>
      </c>
      <c r="D7" s="27">
        <v>1</v>
      </c>
      <c r="E7" s="27" t="s">
        <v>87</v>
      </c>
      <c r="F7" s="27">
        <v>20</v>
      </c>
      <c r="G7" s="28"/>
      <c r="H7" s="10">
        <f t="shared" si="0"/>
        <v>0</v>
      </c>
    </row>
    <row r="8" spans="1:8" ht="30" customHeight="1" x14ac:dyDescent="0.3">
      <c r="B8" s="27">
        <v>5</v>
      </c>
      <c r="C8" s="26" t="s">
        <v>91</v>
      </c>
      <c r="D8" s="27">
        <v>1</v>
      </c>
      <c r="E8" s="27" t="s">
        <v>87</v>
      </c>
      <c r="F8" s="27">
        <v>20</v>
      </c>
      <c r="G8" s="28"/>
      <c r="H8" s="10">
        <f t="shared" si="0"/>
        <v>0</v>
      </c>
    </row>
    <row r="9" spans="1:8" ht="49.95" customHeight="1" x14ac:dyDescent="0.3">
      <c r="B9" s="27">
        <v>6</v>
      </c>
      <c r="C9" s="26" t="s">
        <v>92</v>
      </c>
      <c r="D9" s="27">
        <v>1</v>
      </c>
      <c r="E9" s="27" t="s">
        <v>5</v>
      </c>
      <c r="F9" s="27">
        <v>20</v>
      </c>
      <c r="G9" s="28"/>
      <c r="H9" s="10">
        <f t="shared" si="0"/>
        <v>0</v>
      </c>
    </row>
    <row r="10" spans="1:8" ht="62.4" customHeight="1" x14ac:dyDescent="0.3">
      <c r="B10" s="27">
        <v>7</v>
      </c>
      <c r="C10" s="26" t="s">
        <v>93</v>
      </c>
      <c r="D10" s="27">
        <v>0.5</v>
      </c>
      <c r="E10" s="27" t="s">
        <v>5</v>
      </c>
      <c r="F10" s="27">
        <v>40</v>
      </c>
      <c r="G10" s="28"/>
      <c r="H10" s="10">
        <f t="shared" si="0"/>
        <v>0</v>
      </c>
    </row>
    <row r="11" spans="1:8" ht="26.4" customHeight="1" x14ac:dyDescent="0.3">
      <c r="B11" s="86" t="s">
        <v>30</v>
      </c>
      <c r="C11" s="86"/>
      <c r="D11" s="86">
        <v>20</v>
      </c>
      <c r="E11" s="86"/>
      <c r="F11" s="86"/>
      <c r="G11" s="86"/>
      <c r="H11" s="10">
        <f>SUM(H4:H10)</f>
        <v>0</v>
      </c>
    </row>
    <row r="12" spans="1:8" s="25" customFormat="1" ht="26.4" customHeight="1" x14ac:dyDescent="0.3">
      <c r="A12" s="35"/>
      <c r="B12" s="107" t="s">
        <v>81</v>
      </c>
      <c r="C12" s="107"/>
      <c r="D12" s="107"/>
      <c r="E12" s="107"/>
      <c r="F12" s="107"/>
      <c r="G12" s="107"/>
      <c r="H12" s="31">
        <f>IF(H11&gt;20,"20",H11)</f>
        <v>0</v>
      </c>
    </row>
    <row r="13" spans="1:8" ht="39.6" customHeight="1" x14ac:dyDescent="0.3">
      <c r="B13" s="82" t="s">
        <v>94</v>
      </c>
      <c r="C13" s="82"/>
      <c r="D13" s="82"/>
      <c r="E13" s="82"/>
      <c r="F13" s="82"/>
      <c r="G13" s="82"/>
      <c r="H13" s="82"/>
    </row>
    <row r="14" spans="1:8" ht="49.95" customHeight="1" x14ac:dyDescent="0.3">
      <c r="B14" s="27">
        <v>8</v>
      </c>
      <c r="C14" s="26" t="s">
        <v>95</v>
      </c>
      <c r="D14" s="27">
        <v>10</v>
      </c>
      <c r="E14" s="27" t="s">
        <v>220</v>
      </c>
      <c r="F14" s="27">
        <v>1</v>
      </c>
      <c r="G14" s="28"/>
      <c r="H14" s="10">
        <f>D14*G14</f>
        <v>0</v>
      </c>
    </row>
    <row r="15" spans="1:8" ht="60.6" customHeight="1" x14ac:dyDescent="0.3">
      <c r="B15" s="27">
        <v>9</v>
      </c>
      <c r="C15" s="26" t="s">
        <v>96</v>
      </c>
      <c r="D15" s="27">
        <v>2</v>
      </c>
      <c r="E15" s="27" t="s">
        <v>97</v>
      </c>
      <c r="F15" s="27">
        <v>5</v>
      </c>
      <c r="G15" s="28"/>
      <c r="H15" s="10">
        <f>D15*G15</f>
        <v>0</v>
      </c>
    </row>
    <row r="16" spans="1:8" ht="26.4" customHeight="1" x14ac:dyDescent="0.3">
      <c r="B16" s="86" t="s">
        <v>30</v>
      </c>
      <c r="C16" s="86"/>
      <c r="D16" s="86">
        <v>10</v>
      </c>
      <c r="E16" s="86"/>
      <c r="F16" s="86"/>
      <c r="G16" s="86"/>
      <c r="H16" s="10">
        <f>SUM(H9:H15)</f>
        <v>0</v>
      </c>
    </row>
    <row r="17" spans="1:8" s="25" customFormat="1" ht="26.4" customHeight="1" x14ac:dyDescent="0.3">
      <c r="A17" s="35"/>
      <c r="B17" s="107" t="s">
        <v>81</v>
      </c>
      <c r="C17" s="107"/>
      <c r="D17" s="107"/>
      <c r="E17" s="107"/>
      <c r="F17" s="107"/>
      <c r="G17" s="107"/>
      <c r="H17" s="31">
        <f>IF(H16&gt;10,"10",H16)</f>
        <v>0</v>
      </c>
    </row>
    <row r="18" spans="1:8" ht="39.6" customHeight="1" x14ac:dyDescent="0.3">
      <c r="B18" s="82" t="s">
        <v>98</v>
      </c>
      <c r="C18" s="82"/>
      <c r="D18" s="82"/>
      <c r="E18" s="82"/>
      <c r="F18" s="82"/>
      <c r="G18" s="82"/>
      <c r="H18" s="82"/>
    </row>
    <row r="19" spans="1:8" ht="49.95" customHeight="1" x14ac:dyDescent="0.3">
      <c r="B19" s="27">
        <v>10</v>
      </c>
      <c r="C19" s="26" t="s">
        <v>99</v>
      </c>
      <c r="D19" s="27">
        <v>5</v>
      </c>
      <c r="E19" s="27" t="s">
        <v>50</v>
      </c>
      <c r="F19" s="27">
        <v>4</v>
      </c>
      <c r="G19" s="28"/>
      <c r="H19" s="10">
        <f>D19*G19</f>
        <v>0</v>
      </c>
    </row>
    <row r="20" spans="1:8" ht="60" customHeight="1" x14ac:dyDescent="0.3">
      <c r="B20" s="27">
        <v>11</v>
      </c>
      <c r="C20" s="26" t="s">
        <v>100</v>
      </c>
      <c r="D20" s="27">
        <v>5</v>
      </c>
      <c r="E20" s="27" t="s">
        <v>50</v>
      </c>
      <c r="F20" s="27">
        <v>4</v>
      </c>
      <c r="G20" s="28"/>
      <c r="H20" s="10">
        <f t="shared" ref="H20:H21" si="1">D20*G20</f>
        <v>0</v>
      </c>
    </row>
    <row r="21" spans="1:8" ht="100.05" customHeight="1" x14ac:dyDescent="0.3">
      <c r="B21" s="27">
        <v>12</v>
      </c>
      <c r="C21" s="26" t="s">
        <v>101</v>
      </c>
      <c r="D21" s="27">
        <v>2.5</v>
      </c>
      <c r="E21" s="27" t="s">
        <v>50</v>
      </c>
      <c r="F21" s="27">
        <v>8</v>
      </c>
      <c r="G21" s="28"/>
      <c r="H21" s="10">
        <f t="shared" si="1"/>
        <v>0</v>
      </c>
    </row>
    <row r="22" spans="1:8" ht="26.4" customHeight="1" x14ac:dyDescent="0.3">
      <c r="B22" s="86" t="s">
        <v>30</v>
      </c>
      <c r="C22" s="86"/>
      <c r="D22" s="86">
        <v>20</v>
      </c>
      <c r="E22" s="86"/>
      <c r="F22" s="86"/>
      <c r="G22" s="86"/>
      <c r="H22" s="10">
        <f>SUM(H15:H21)</f>
        <v>0</v>
      </c>
    </row>
    <row r="23" spans="1:8" s="25" customFormat="1" ht="26.4" customHeight="1" x14ac:dyDescent="0.3">
      <c r="A23" s="35"/>
      <c r="B23" s="107" t="s">
        <v>81</v>
      </c>
      <c r="C23" s="107"/>
      <c r="D23" s="107"/>
      <c r="E23" s="107"/>
      <c r="F23" s="107"/>
      <c r="G23" s="107"/>
      <c r="H23" s="31">
        <f>IF(H22&gt;20,"20",H22)</f>
        <v>0</v>
      </c>
    </row>
    <row r="24" spans="1:8" ht="39.6" customHeight="1" x14ac:dyDescent="0.3">
      <c r="B24" s="82" t="s">
        <v>102</v>
      </c>
      <c r="C24" s="82"/>
      <c r="D24" s="82"/>
      <c r="E24" s="82"/>
      <c r="F24" s="82"/>
      <c r="G24" s="82"/>
      <c r="H24" s="82"/>
    </row>
    <row r="25" spans="1:8" ht="49.95" customHeight="1" x14ac:dyDescent="0.3">
      <c r="B25" s="27">
        <v>13</v>
      </c>
      <c r="C25" s="26" t="s">
        <v>103</v>
      </c>
      <c r="D25" s="27">
        <v>2.5</v>
      </c>
      <c r="E25" s="27" t="s">
        <v>50</v>
      </c>
      <c r="F25" s="27">
        <v>4</v>
      </c>
      <c r="G25" s="28"/>
      <c r="H25" s="10">
        <f t="shared" ref="H25:H26" si="2">D25*G25</f>
        <v>0</v>
      </c>
    </row>
    <row r="26" spans="1:8" ht="49.95" customHeight="1" x14ac:dyDescent="0.3">
      <c r="B26" s="27">
        <v>14</v>
      </c>
      <c r="C26" s="26" t="s">
        <v>104</v>
      </c>
      <c r="D26" s="27">
        <v>1.25</v>
      </c>
      <c r="E26" s="27" t="s">
        <v>50</v>
      </c>
      <c r="F26" s="27">
        <v>8</v>
      </c>
      <c r="G26" s="28"/>
      <c r="H26" s="10">
        <f t="shared" si="2"/>
        <v>0</v>
      </c>
    </row>
    <row r="27" spans="1:8" ht="26.4" customHeight="1" x14ac:dyDescent="0.3">
      <c r="B27" s="86" t="s">
        <v>30</v>
      </c>
      <c r="C27" s="86"/>
      <c r="D27" s="86">
        <v>10</v>
      </c>
      <c r="E27" s="86"/>
      <c r="F27" s="86"/>
      <c r="G27" s="86"/>
      <c r="H27" s="10">
        <f>SUM(H20:H26)</f>
        <v>0</v>
      </c>
    </row>
    <row r="28" spans="1:8" s="25" customFormat="1" ht="26.4" customHeight="1" x14ac:dyDescent="0.3">
      <c r="A28" s="35"/>
      <c r="B28" s="107" t="s">
        <v>81</v>
      </c>
      <c r="C28" s="107"/>
      <c r="D28" s="107"/>
      <c r="E28" s="107"/>
      <c r="F28" s="107"/>
      <c r="G28" s="107"/>
      <c r="H28" s="31">
        <f>IF(H27&gt;10,"10",H27)</f>
        <v>0</v>
      </c>
    </row>
    <row r="29" spans="1:8" ht="39.6" customHeight="1" x14ac:dyDescent="0.3">
      <c r="B29" s="82" t="s">
        <v>105</v>
      </c>
      <c r="C29" s="82"/>
      <c r="D29" s="82"/>
      <c r="E29" s="82"/>
      <c r="F29" s="82"/>
      <c r="G29" s="82"/>
      <c r="H29" s="82"/>
    </row>
    <row r="30" spans="1:8" ht="49.95" customHeight="1" x14ac:dyDescent="0.3">
      <c r="B30" s="27">
        <v>15</v>
      </c>
      <c r="C30" s="26" t="s">
        <v>106</v>
      </c>
      <c r="D30" s="27">
        <v>2.5</v>
      </c>
      <c r="E30" s="27" t="s">
        <v>13</v>
      </c>
      <c r="F30" s="27">
        <v>8</v>
      </c>
      <c r="G30" s="28"/>
      <c r="H30" s="10">
        <f t="shared" ref="H30:H33" si="3">D30*G30</f>
        <v>0</v>
      </c>
    </row>
    <row r="31" spans="1:8" ht="60" customHeight="1" x14ac:dyDescent="0.3">
      <c r="B31" s="27">
        <v>16</v>
      </c>
      <c r="C31" s="26" t="s">
        <v>107</v>
      </c>
      <c r="D31" s="27">
        <v>2.5</v>
      </c>
      <c r="E31" s="27" t="s">
        <v>13</v>
      </c>
      <c r="F31" s="27">
        <v>8</v>
      </c>
      <c r="G31" s="28"/>
      <c r="H31" s="10">
        <f>D31*G31</f>
        <v>0</v>
      </c>
    </row>
    <row r="32" spans="1:8" ht="49.95" customHeight="1" x14ac:dyDescent="0.3">
      <c r="B32" s="27">
        <v>17</v>
      </c>
      <c r="C32" s="26" t="s">
        <v>108</v>
      </c>
      <c r="D32" s="27">
        <v>2.5</v>
      </c>
      <c r="E32" s="27" t="s">
        <v>13</v>
      </c>
      <c r="F32" s="27">
        <v>8</v>
      </c>
      <c r="G32" s="28"/>
      <c r="H32" s="10">
        <f t="shared" si="3"/>
        <v>0</v>
      </c>
    </row>
    <row r="33" spans="1:8" ht="49.95" customHeight="1" x14ac:dyDescent="0.3">
      <c r="B33" s="27">
        <v>18</v>
      </c>
      <c r="C33" s="26" t="s">
        <v>109</v>
      </c>
      <c r="D33" s="27">
        <v>1</v>
      </c>
      <c r="E33" s="27" t="s">
        <v>13</v>
      </c>
      <c r="F33" s="27">
        <v>20</v>
      </c>
      <c r="G33" s="28"/>
      <c r="H33" s="10">
        <f t="shared" si="3"/>
        <v>0</v>
      </c>
    </row>
    <row r="34" spans="1:8" ht="26.4" customHeight="1" x14ac:dyDescent="0.3">
      <c r="B34" s="86" t="s">
        <v>30</v>
      </c>
      <c r="C34" s="86"/>
      <c r="D34" s="86">
        <v>20</v>
      </c>
      <c r="E34" s="86"/>
      <c r="F34" s="86"/>
      <c r="G34" s="86"/>
      <c r="H34" s="10">
        <f>SUM(H30:H33)</f>
        <v>0</v>
      </c>
    </row>
    <row r="35" spans="1:8" s="25" customFormat="1" ht="26.4" customHeight="1" x14ac:dyDescent="0.3">
      <c r="A35" s="35"/>
      <c r="B35" s="107" t="s">
        <v>81</v>
      </c>
      <c r="C35" s="107"/>
      <c r="D35" s="107"/>
      <c r="E35" s="107"/>
      <c r="F35" s="107"/>
      <c r="G35" s="107"/>
      <c r="H35" s="31">
        <f>IF(H34&gt;20,"20",H34)</f>
        <v>0</v>
      </c>
    </row>
    <row r="36" spans="1:8" ht="52.8" customHeight="1" x14ac:dyDescent="0.3">
      <c r="B36" s="82" t="s">
        <v>110</v>
      </c>
      <c r="C36" s="82"/>
      <c r="D36" s="82"/>
      <c r="E36" s="82"/>
      <c r="F36" s="82"/>
      <c r="G36" s="82"/>
      <c r="H36" s="82"/>
    </row>
    <row r="37" spans="1:8" ht="52.8" x14ac:dyDescent="0.3">
      <c r="B37" s="27">
        <v>19</v>
      </c>
      <c r="C37" s="26" t="s">
        <v>111</v>
      </c>
      <c r="D37" s="27">
        <v>1.25</v>
      </c>
      <c r="E37" s="27" t="s">
        <v>19</v>
      </c>
      <c r="F37" s="27">
        <v>8</v>
      </c>
      <c r="G37" s="28"/>
      <c r="H37" s="10">
        <f t="shared" ref="H37:H38" si="4">D37*G37</f>
        <v>0</v>
      </c>
    </row>
    <row r="38" spans="1:8" ht="30" customHeight="1" x14ac:dyDescent="0.3">
      <c r="B38" s="27">
        <v>20</v>
      </c>
      <c r="C38" s="26" t="s">
        <v>112</v>
      </c>
      <c r="D38" s="27">
        <v>1</v>
      </c>
      <c r="E38" s="27" t="s">
        <v>19</v>
      </c>
      <c r="F38" s="27">
        <v>10</v>
      </c>
      <c r="G38" s="28"/>
      <c r="H38" s="10">
        <f t="shared" si="4"/>
        <v>0</v>
      </c>
    </row>
    <row r="39" spans="1:8" ht="26.4" customHeight="1" x14ac:dyDescent="0.3">
      <c r="B39" s="86" t="s">
        <v>30</v>
      </c>
      <c r="C39" s="86"/>
      <c r="D39" s="86">
        <v>10</v>
      </c>
      <c r="E39" s="86"/>
      <c r="F39" s="86"/>
      <c r="G39" s="86"/>
      <c r="H39" s="10">
        <f>SUM(H37:H38)</f>
        <v>0</v>
      </c>
    </row>
    <row r="40" spans="1:8" s="25" customFormat="1" ht="26.4" customHeight="1" x14ac:dyDescent="0.3">
      <c r="A40" s="35"/>
      <c r="B40" s="107" t="s">
        <v>81</v>
      </c>
      <c r="C40" s="107"/>
      <c r="D40" s="107"/>
      <c r="E40" s="107"/>
      <c r="F40" s="107"/>
      <c r="G40" s="107"/>
      <c r="H40" s="31">
        <f>IF(H39&gt;10,"10",H39)</f>
        <v>0</v>
      </c>
    </row>
    <row r="41" spans="1:8" ht="66" customHeight="1" x14ac:dyDescent="0.3">
      <c r="B41" s="82" t="s">
        <v>113</v>
      </c>
      <c r="C41" s="82"/>
      <c r="D41" s="82"/>
      <c r="E41" s="82"/>
      <c r="F41" s="82"/>
      <c r="G41" s="82"/>
      <c r="H41" s="82"/>
    </row>
    <row r="42" spans="1:8" ht="30" customHeight="1" x14ac:dyDescent="0.3">
      <c r="B42" s="27">
        <v>21</v>
      </c>
      <c r="C42" s="26" t="s">
        <v>114</v>
      </c>
      <c r="D42" s="27">
        <v>10</v>
      </c>
      <c r="E42" s="27" t="s">
        <v>78</v>
      </c>
      <c r="F42" s="27">
        <v>1</v>
      </c>
      <c r="G42" s="28"/>
      <c r="H42" s="10">
        <f t="shared" ref="H42:H43" si="5">D42*G42</f>
        <v>0</v>
      </c>
    </row>
    <row r="43" spans="1:8" ht="30" customHeight="1" x14ac:dyDescent="0.3">
      <c r="B43" s="27">
        <v>22</v>
      </c>
      <c r="C43" s="26" t="s">
        <v>115</v>
      </c>
      <c r="D43" s="27">
        <v>10</v>
      </c>
      <c r="E43" s="27" t="s">
        <v>78</v>
      </c>
      <c r="F43" s="27">
        <v>1</v>
      </c>
      <c r="G43" s="28"/>
      <c r="H43" s="10">
        <f t="shared" si="5"/>
        <v>0</v>
      </c>
    </row>
    <row r="44" spans="1:8" ht="26.4" customHeight="1" x14ac:dyDescent="0.3">
      <c r="B44" s="86" t="s">
        <v>30</v>
      </c>
      <c r="C44" s="86"/>
      <c r="D44" s="86">
        <v>10</v>
      </c>
      <c r="E44" s="86"/>
      <c r="F44" s="86"/>
      <c r="G44" s="86"/>
      <c r="H44" s="10">
        <f>SUM(H42:H43)</f>
        <v>0</v>
      </c>
    </row>
    <row r="45" spans="1:8" s="25" customFormat="1" ht="25.95" customHeight="1" x14ac:dyDescent="0.3">
      <c r="A45" s="35"/>
      <c r="B45" s="87" t="s">
        <v>81</v>
      </c>
      <c r="C45" s="88"/>
      <c r="D45" s="88"/>
      <c r="E45" s="88"/>
      <c r="F45" s="88"/>
      <c r="G45" s="89"/>
      <c r="H45" s="31">
        <f>IF(H44&gt;10,"10",H44)</f>
        <v>0</v>
      </c>
    </row>
    <row r="47" spans="1:8" ht="15" thickBot="1" x14ac:dyDescent="0.35"/>
    <row r="48" spans="1:8" ht="14.4" customHeight="1" x14ac:dyDescent="0.3">
      <c r="D48" s="90" t="s">
        <v>217</v>
      </c>
      <c r="E48" s="91"/>
      <c r="F48" s="91"/>
      <c r="G48" s="91"/>
      <c r="H48" s="96">
        <f>SUM(H45+H40+H35+H28+H23+H17+H12)</f>
        <v>0</v>
      </c>
    </row>
    <row r="49" spans="4:8" ht="14.4" customHeight="1" x14ac:dyDescent="0.3">
      <c r="D49" s="92"/>
      <c r="E49" s="93"/>
      <c r="F49" s="93"/>
      <c r="G49" s="93"/>
      <c r="H49" s="97"/>
    </row>
    <row r="50" spans="4:8" ht="15" customHeight="1" thickBot="1" x14ac:dyDescent="0.35">
      <c r="D50" s="94"/>
      <c r="E50" s="95"/>
      <c r="F50" s="95"/>
      <c r="G50" s="95"/>
      <c r="H50" s="98"/>
    </row>
  </sheetData>
  <mergeCells count="32">
    <mergeCell ref="B45:G45"/>
    <mergeCell ref="D48:G50"/>
    <mergeCell ref="H48:H50"/>
    <mergeCell ref="B1:H1"/>
    <mergeCell ref="B13:H13"/>
    <mergeCell ref="B18:H18"/>
    <mergeCell ref="B24:H24"/>
    <mergeCell ref="B29:H29"/>
    <mergeCell ref="B17:G17"/>
    <mergeCell ref="B23:G23"/>
    <mergeCell ref="B28:G28"/>
    <mergeCell ref="D27:G27"/>
    <mergeCell ref="D16:G16"/>
    <mergeCell ref="D11:G11"/>
    <mergeCell ref="D22:G22"/>
    <mergeCell ref="B39:C39"/>
    <mergeCell ref="B44:C44"/>
    <mergeCell ref="B41:H41"/>
    <mergeCell ref="B40:G40"/>
    <mergeCell ref="D44:G44"/>
    <mergeCell ref="D39:G39"/>
    <mergeCell ref="B27:C27"/>
    <mergeCell ref="B34:C34"/>
    <mergeCell ref="B36:H36"/>
    <mergeCell ref="B35:G35"/>
    <mergeCell ref="D34:G34"/>
    <mergeCell ref="B16:C16"/>
    <mergeCell ref="B22:C22"/>
    <mergeCell ref="B2:C2"/>
    <mergeCell ref="B11:C11"/>
    <mergeCell ref="B3:H3"/>
    <mergeCell ref="B12:G12"/>
  </mergeCells>
  <pageMargins left="0.511811024" right="0.511811024" top="0.78740157499999996" bottom="0.78740157499999996" header="0.31496062000000002" footer="0.31496062000000002"/>
  <pageSetup paperSize="9" scale="77" orientation="portrait" r:id="rId1"/>
  <rowBreaks count="1" manualBreakCount="1">
    <brk id="1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1"/>
  <sheetViews>
    <sheetView showGridLines="0" topLeftCell="A64" zoomScaleNormal="100" workbookViewId="0">
      <selection activeCell="H69" sqref="H69:H71"/>
    </sheetView>
  </sheetViews>
  <sheetFormatPr defaultRowHeight="13.8" x14ac:dyDescent="0.25"/>
  <cols>
    <col min="1" max="1" width="8.88671875" style="48"/>
    <col min="2" max="2" width="8.77734375" style="48" customWidth="1"/>
    <col min="3" max="3" width="36.44140625" style="48" customWidth="1"/>
    <col min="4" max="4" width="12.44140625" style="48" customWidth="1"/>
    <col min="5" max="5" width="13.77734375" style="48" customWidth="1"/>
    <col min="6" max="6" width="13.44140625" style="48" customWidth="1"/>
    <col min="7" max="7" width="14.33203125" style="48" customWidth="1"/>
    <col min="8" max="8" width="13.88671875" style="54" customWidth="1"/>
    <col min="9" max="16384" width="8.88671875" style="48"/>
  </cols>
  <sheetData>
    <row r="1" spans="2:8" ht="36" customHeight="1" x14ac:dyDescent="0.25">
      <c r="B1" s="109" t="s">
        <v>177</v>
      </c>
      <c r="C1" s="109"/>
      <c r="D1" s="109"/>
      <c r="E1" s="109"/>
      <c r="F1" s="109"/>
      <c r="G1" s="109"/>
      <c r="H1" s="109"/>
    </row>
    <row r="2" spans="2:8" ht="52.8" customHeight="1" x14ac:dyDescent="0.25">
      <c r="B2" s="66" t="s">
        <v>116</v>
      </c>
      <c r="C2" s="67"/>
      <c r="D2" s="29" t="s">
        <v>1</v>
      </c>
      <c r="E2" s="29" t="s">
        <v>2</v>
      </c>
      <c r="F2" s="29" t="s">
        <v>3</v>
      </c>
      <c r="G2" s="29" t="s">
        <v>79</v>
      </c>
      <c r="H2" s="29" t="s">
        <v>80</v>
      </c>
    </row>
    <row r="3" spans="2:8" ht="26.4" customHeight="1" x14ac:dyDescent="0.25">
      <c r="B3" s="82" t="s">
        <v>117</v>
      </c>
      <c r="C3" s="82"/>
      <c r="D3" s="82"/>
      <c r="E3" s="82"/>
      <c r="F3" s="82"/>
      <c r="G3" s="82"/>
      <c r="H3" s="82"/>
    </row>
    <row r="4" spans="2:8" ht="40.200000000000003" customHeight="1" x14ac:dyDescent="0.25">
      <c r="B4" s="37">
        <v>1</v>
      </c>
      <c r="C4" s="36" t="s">
        <v>118</v>
      </c>
      <c r="D4" s="37">
        <v>10</v>
      </c>
      <c r="E4" s="37" t="s">
        <v>221</v>
      </c>
      <c r="F4" s="37">
        <v>1</v>
      </c>
      <c r="G4" s="39"/>
      <c r="H4" s="53">
        <f>D4*G4</f>
        <v>0</v>
      </c>
    </row>
    <row r="5" spans="2:8" ht="37.200000000000003" customHeight="1" x14ac:dyDescent="0.25">
      <c r="B5" s="37">
        <v>2</v>
      </c>
      <c r="C5" s="36" t="s">
        <v>119</v>
      </c>
      <c r="D5" s="37">
        <v>10</v>
      </c>
      <c r="E5" s="37" t="s">
        <v>221</v>
      </c>
      <c r="F5" s="37">
        <v>1</v>
      </c>
      <c r="G5" s="39"/>
      <c r="H5" s="53">
        <f>D5*G5</f>
        <v>0</v>
      </c>
    </row>
    <row r="6" spans="2:8" ht="26.4" customHeight="1" x14ac:dyDescent="0.25">
      <c r="B6" s="86" t="s">
        <v>30</v>
      </c>
      <c r="C6" s="86"/>
      <c r="D6" s="103">
        <v>10</v>
      </c>
      <c r="E6" s="104"/>
      <c r="F6" s="104"/>
      <c r="G6" s="105"/>
      <c r="H6" s="53">
        <f>SUM(H4:H5)</f>
        <v>0</v>
      </c>
    </row>
    <row r="7" spans="2:8" ht="25.95" customHeight="1" x14ac:dyDescent="0.25">
      <c r="B7" s="87" t="s">
        <v>81</v>
      </c>
      <c r="C7" s="88"/>
      <c r="D7" s="88"/>
      <c r="E7" s="88"/>
      <c r="F7" s="88"/>
      <c r="G7" s="89"/>
      <c r="H7" s="29">
        <f>IF(H6&gt;10,"10",H6)</f>
        <v>0</v>
      </c>
    </row>
    <row r="8" spans="2:8" ht="58.2" customHeight="1" x14ac:dyDescent="0.25">
      <c r="B8" s="82" t="s">
        <v>120</v>
      </c>
      <c r="C8" s="82"/>
      <c r="D8" s="82"/>
      <c r="E8" s="82"/>
      <c r="F8" s="82"/>
      <c r="G8" s="82"/>
      <c r="H8" s="82"/>
    </row>
    <row r="9" spans="2:8" ht="49.95" customHeight="1" x14ac:dyDescent="0.25">
      <c r="B9" s="37">
        <v>3</v>
      </c>
      <c r="C9" s="36" t="s">
        <v>121</v>
      </c>
      <c r="D9" s="37">
        <v>2.5</v>
      </c>
      <c r="E9" s="37" t="s">
        <v>122</v>
      </c>
      <c r="F9" s="37">
        <v>4</v>
      </c>
      <c r="G9" s="39"/>
      <c r="H9" s="53">
        <f>D9*G9</f>
        <v>0</v>
      </c>
    </row>
    <row r="10" spans="2:8" ht="49.95" customHeight="1" x14ac:dyDescent="0.25">
      <c r="B10" s="37">
        <v>4</v>
      </c>
      <c r="C10" s="36" t="s">
        <v>123</v>
      </c>
      <c r="D10" s="37">
        <v>2.5</v>
      </c>
      <c r="E10" s="37" t="s">
        <v>122</v>
      </c>
      <c r="F10" s="37">
        <v>4</v>
      </c>
      <c r="G10" s="39"/>
      <c r="H10" s="53">
        <f>D10*G10</f>
        <v>0</v>
      </c>
    </row>
    <row r="11" spans="2:8" ht="49.95" customHeight="1" x14ac:dyDescent="0.25">
      <c r="B11" s="37">
        <v>5</v>
      </c>
      <c r="C11" s="36" t="s">
        <v>124</v>
      </c>
      <c r="D11" s="37">
        <v>2.5</v>
      </c>
      <c r="E11" s="37" t="s">
        <v>122</v>
      </c>
      <c r="F11" s="37">
        <v>4</v>
      </c>
      <c r="G11" s="39"/>
      <c r="H11" s="53">
        <f t="shared" ref="H11:H16" si="0">D11*G11</f>
        <v>0</v>
      </c>
    </row>
    <row r="12" spans="2:8" ht="49.95" customHeight="1" x14ac:dyDescent="0.25">
      <c r="B12" s="37">
        <v>6</v>
      </c>
      <c r="C12" s="36" t="s">
        <v>125</v>
      </c>
      <c r="D12" s="37">
        <v>2</v>
      </c>
      <c r="E12" s="37" t="s">
        <v>122</v>
      </c>
      <c r="F12" s="37">
        <v>5</v>
      </c>
      <c r="G12" s="39"/>
      <c r="H12" s="53">
        <f t="shared" si="0"/>
        <v>0</v>
      </c>
    </row>
    <row r="13" spans="2:8" ht="49.95" customHeight="1" x14ac:dyDescent="0.25">
      <c r="B13" s="37">
        <v>7</v>
      </c>
      <c r="C13" s="36" t="s">
        <v>126</v>
      </c>
      <c r="D13" s="37">
        <v>2.5</v>
      </c>
      <c r="E13" s="37" t="s">
        <v>122</v>
      </c>
      <c r="F13" s="37">
        <v>4</v>
      </c>
      <c r="G13" s="39"/>
      <c r="H13" s="53">
        <f t="shared" si="0"/>
        <v>0</v>
      </c>
    </row>
    <row r="14" spans="2:8" ht="49.95" customHeight="1" x14ac:dyDescent="0.25">
      <c r="B14" s="37">
        <v>8</v>
      </c>
      <c r="C14" s="36" t="s">
        <v>127</v>
      </c>
      <c r="D14" s="37">
        <v>2.5</v>
      </c>
      <c r="E14" s="37" t="s">
        <v>122</v>
      </c>
      <c r="F14" s="37">
        <v>4</v>
      </c>
      <c r="G14" s="39"/>
      <c r="H14" s="53">
        <f t="shared" si="0"/>
        <v>0</v>
      </c>
    </row>
    <row r="15" spans="2:8" ht="50.4" customHeight="1" x14ac:dyDescent="0.25">
      <c r="B15" s="37">
        <v>9</v>
      </c>
      <c r="C15" s="36" t="s">
        <v>128</v>
      </c>
      <c r="D15" s="37">
        <v>2.5</v>
      </c>
      <c r="E15" s="37" t="s">
        <v>122</v>
      </c>
      <c r="F15" s="37">
        <v>4</v>
      </c>
      <c r="G15" s="39"/>
      <c r="H15" s="53">
        <f t="shared" si="0"/>
        <v>0</v>
      </c>
    </row>
    <row r="16" spans="2:8" ht="42" customHeight="1" x14ac:dyDescent="0.25">
      <c r="B16" s="37">
        <v>10</v>
      </c>
      <c r="C16" s="36" t="s">
        <v>129</v>
      </c>
      <c r="D16" s="37">
        <v>2</v>
      </c>
      <c r="E16" s="37" t="s">
        <v>122</v>
      </c>
      <c r="F16" s="37">
        <v>5</v>
      </c>
      <c r="G16" s="39"/>
      <c r="H16" s="53">
        <f t="shared" si="0"/>
        <v>0</v>
      </c>
    </row>
    <row r="17" spans="2:8" ht="69.599999999999994" customHeight="1" x14ac:dyDescent="0.25">
      <c r="B17" s="37">
        <v>11</v>
      </c>
      <c r="C17" s="36" t="s">
        <v>130</v>
      </c>
      <c r="D17" s="37">
        <v>2</v>
      </c>
      <c r="E17" s="37" t="s">
        <v>131</v>
      </c>
      <c r="F17" s="37">
        <v>5</v>
      </c>
      <c r="G17" s="39"/>
      <c r="H17" s="53">
        <f>D17*G17</f>
        <v>0</v>
      </c>
    </row>
    <row r="18" spans="2:8" ht="26.4" customHeight="1" x14ac:dyDescent="0.25">
      <c r="B18" s="86" t="s">
        <v>30</v>
      </c>
      <c r="C18" s="86"/>
      <c r="D18" s="103">
        <v>10</v>
      </c>
      <c r="E18" s="104"/>
      <c r="F18" s="104"/>
      <c r="G18" s="105"/>
      <c r="H18" s="53">
        <f>SUM(H9:H17)</f>
        <v>0</v>
      </c>
    </row>
    <row r="19" spans="2:8" ht="25.95" customHeight="1" x14ac:dyDescent="0.25">
      <c r="B19" s="87" t="s">
        <v>81</v>
      </c>
      <c r="C19" s="88"/>
      <c r="D19" s="88"/>
      <c r="E19" s="88"/>
      <c r="F19" s="88"/>
      <c r="G19" s="89"/>
      <c r="H19" s="29">
        <f>IF(H18&gt;10,"10",H18)</f>
        <v>0</v>
      </c>
    </row>
    <row r="20" spans="2:8" ht="52.8" customHeight="1" x14ac:dyDescent="0.25">
      <c r="B20" s="82" t="s">
        <v>132</v>
      </c>
      <c r="C20" s="82"/>
      <c r="D20" s="82"/>
      <c r="E20" s="82"/>
      <c r="F20" s="82"/>
      <c r="G20" s="82"/>
      <c r="H20" s="82"/>
    </row>
    <row r="21" spans="2:8" ht="103.2" customHeight="1" x14ac:dyDescent="0.25">
      <c r="B21" s="37">
        <v>12</v>
      </c>
      <c r="C21" s="36" t="s">
        <v>133</v>
      </c>
      <c r="D21" s="37">
        <v>5</v>
      </c>
      <c r="E21" s="37" t="s">
        <v>50</v>
      </c>
      <c r="F21" s="37">
        <v>4</v>
      </c>
      <c r="G21" s="39"/>
      <c r="H21" s="53">
        <f>D21*G21</f>
        <v>0</v>
      </c>
    </row>
    <row r="22" spans="2:8" ht="49.95" customHeight="1" x14ac:dyDescent="0.25">
      <c r="B22" s="37">
        <v>13</v>
      </c>
      <c r="C22" s="36" t="s">
        <v>134</v>
      </c>
      <c r="D22" s="37">
        <v>0.5</v>
      </c>
      <c r="E22" s="37" t="s">
        <v>135</v>
      </c>
      <c r="F22" s="37">
        <v>40</v>
      </c>
      <c r="G22" s="39"/>
      <c r="H22" s="53">
        <f t="shared" ref="H22:H23" si="1">D22*G22</f>
        <v>0</v>
      </c>
    </row>
    <row r="23" spans="2:8" ht="49.95" customHeight="1" x14ac:dyDescent="0.25">
      <c r="B23" s="37">
        <v>14</v>
      </c>
      <c r="C23" s="36" t="s">
        <v>136</v>
      </c>
      <c r="D23" s="37">
        <v>0.25</v>
      </c>
      <c r="E23" s="37" t="s">
        <v>5</v>
      </c>
      <c r="F23" s="37">
        <v>80</v>
      </c>
      <c r="G23" s="39"/>
      <c r="H23" s="53">
        <f t="shared" si="1"/>
        <v>0</v>
      </c>
    </row>
    <row r="24" spans="2:8" ht="26.4" customHeight="1" x14ac:dyDescent="0.25">
      <c r="B24" s="86" t="s">
        <v>30</v>
      </c>
      <c r="C24" s="86"/>
      <c r="D24" s="103">
        <v>20</v>
      </c>
      <c r="E24" s="104"/>
      <c r="F24" s="104"/>
      <c r="G24" s="105"/>
      <c r="H24" s="53">
        <f>SUM(H21:H23)</f>
        <v>0</v>
      </c>
    </row>
    <row r="25" spans="2:8" ht="25.95" customHeight="1" x14ac:dyDescent="0.25">
      <c r="B25" s="87" t="s">
        <v>81</v>
      </c>
      <c r="C25" s="88"/>
      <c r="D25" s="88"/>
      <c r="E25" s="88"/>
      <c r="F25" s="88"/>
      <c r="G25" s="89"/>
      <c r="H25" s="29">
        <f>IF(H24&gt;20,"20",H24)</f>
        <v>0</v>
      </c>
    </row>
    <row r="26" spans="2:8" ht="26.4" customHeight="1" x14ac:dyDescent="0.25">
      <c r="B26" s="82" t="s">
        <v>137</v>
      </c>
      <c r="C26" s="82"/>
      <c r="D26" s="82"/>
      <c r="E26" s="82"/>
      <c r="F26" s="82"/>
      <c r="G26" s="82"/>
      <c r="H26" s="82"/>
    </row>
    <row r="27" spans="2:8" ht="100.05" customHeight="1" x14ac:dyDescent="0.25">
      <c r="B27" s="37">
        <v>15</v>
      </c>
      <c r="C27" s="36" t="s">
        <v>138</v>
      </c>
      <c r="D27" s="37">
        <v>5</v>
      </c>
      <c r="E27" s="37" t="s">
        <v>50</v>
      </c>
      <c r="F27" s="37">
        <v>2</v>
      </c>
      <c r="G27" s="39"/>
      <c r="H27" s="53">
        <f t="shared" ref="H27:H32" si="2">D27*G27</f>
        <v>0</v>
      </c>
    </row>
    <row r="28" spans="2:8" ht="67.2" customHeight="1" x14ac:dyDescent="0.25">
      <c r="B28" s="37">
        <v>16</v>
      </c>
      <c r="C28" s="36" t="s">
        <v>139</v>
      </c>
      <c r="D28" s="37">
        <v>5</v>
      </c>
      <c r="E28" s="37" t="s">
        <v>50</v>
      </c>
      <c r="F28" s="37">
        <v>2</v>
      </c>
      <c r="G28" s="39"/>
      <c r="H28" s="53">
        <f t="shared" si="2"/>
        <v>0</v>
      </c>
    </row>
    <row r="29" spans="2:8" ht="54" customHeight="1" x14ac:dyDescent="0.25">
      <c r="B29" s="37">
        <v>17</v>
      </c>
      <c r="C29" s="36" t="s">
        <v>140</v>
      </c>
      <c r="D29" s="37">
        <v>2</v>
      </c>
      <c r="E29" s="37" t="s">
        <v>50</v>
      </c>
      <c r="F29" s="37">
        <v>5</v>
      </c>
      <c r="G29" s="39"/>
      <c r="H29" s="53">
        <f t="shared" si="2"/>
        <v>0</v>
      </c>
    </row>
    <row r="30" spans="2:8" ht="62.4" customHeight="1" x14ac:dyDescent="0.25">
      <c r="B30" s="37">
        <v>18</v>
      </c>
      <c r="C30" s="36" t="s">
        <v>141</v>
      </c>
      <c r="D30" s="37">
        <v>2.5</v>
      </c>
      <c r="E30" s="37" t="s">
        <v>50</v>
      </c>
      <c r="F30" s="37">
        <v>4</v>
      </c>
      <c r="G30" s="39"/>
      <c r="H30" s="53">
        <f t="shared" si="2"/>
        <v>0</v>
      </c>
    </row>
    <row r="31" spans="2:8" ht="30" customHeight="1" x14ac:dyDescent="0.25">
      <c r="B31" s="37">
        <v>19</v>
      </c>
      <c r="C31" s="36" t="s">
        <v>142</v>
      </c>
      <c r="D31" s="37">
        <v>2.5</v>
      </c>
      <c r="E31" s="37" t="s">
        <v>5</v>
      </c>
      <c r="F31" s="37">
        <v>4</v>
      </c>
      <c r="G31" s="39"/>
      <c r="H31" s="53">
        <f t="shared" si="2"/>
        <v>0</v>
      </c>
    </row>
    <row r="32" spans="2:8" ht="30" customHeight="1" x14ac:dyDescent="0.25">
      <c r="B32" s="37">
        <v>20</v>
      </c>
      <c r="C32" s="36" t="s">
        <v>143</v>
      </c>
      <c r="D32" s="37">
        <v>1.25</v>
      </c>
      <c r="E32" s="37" t="s">
        <v>5</v>
      </c>
      <c r="F32" s="37">
        <v>8</v>
      </c>
      <c r="G32" s="39"/>
      <c r="H32" s="53">
        <f t="shared" si="2"/>
        <v>0</v>
      </c>
    </row>
    <row r="33" spans="2:8" ht="26.4" customHeight="1" x14ac:dyDescent="0.25">
      <c r="B33" s="86" t="s">
        <v>30</v>
      </c>
      <c r="C33" s="86"/>
      <c r="D33" s="103">
        <v>10</v>
      </c>
      <c r="E33" s="104"/>
      <c r="F33" s="104"/>
      <c r="G33" s="105"/>
      <c r="H33" s="53">
        <f>SUM(H27:H32)</f>
        <v>0</v>
      </c>
    </row>
    <row r="34" spans="2:8" ht="25.95" customHeight="1" x14ac:dyDescent="0.25">
      <c r="B34" s="87" t="s">
        <v>81</v>
      </c>
      <c r="C34" s="88"/>
      <c r="D34" s="88"/>
      <c r="E34" s="88"/>
      <c r="F34" s="88"/>
      <c r="G34" s="89"/>
      <c r="H34" s="29">
        <f>IF(H33&gt;10,"10",H33)</f>
        <v>0</v>
      </c>
    </row>
    <row r="35" spans="2:8" ht="26.4" customHeight="1" x14ac:dyDescent="0.25">
      <c r="B35" s="82" t="s">
        <v>144</v>
      </c>
      <c r="C35" s="82"/>
      <c r="D35" s="82"/>
      <c r="E35" s="82"/>
      <c r="F35" s="82"/>
      <c r="G35" s="82"/>
      <c r="H35" s="82"/>
    </row>
    <row r="36" spans="2:8" ht="31.2" customHeight="1" x14ac:dyDescent="0.25">
      <c r="B36" s="37">
        <v>21</v>
      </c>
      <c r="C36" s="36" t="s">
        <v>145</v>
      </c>
      <c r="D36" s="37">
        <v>5</v>
      </c>
      <c r="E36" s="37" t="s">
        <v>19</v>
      </c>
      <c r="F36" s="37">
        <v>2</v>
      </c>
      <c r="G36" s="39"/>
      <c r="H36" s="53">
        <f t="shared" ref="H36:H40" si="3">D36*G36</f>
        <v>0</v>
      </c>
    </row>
    <row r="37" spans="2:8" ht="30" customHeight="1" x14ac:dyDescent="0.25">
      <c r="B37" s="37">
        <v>22</v>
      </c>
      <c r="C37" s="36" t="s">
        <v>146</v>
      </c>
      <c r="D37" s="37">
        <v>2</v>
      </c>
      <c r="E37" s="37" t="s">
        <v>19</v>
      </c>
      <c r="F37" s="37">
        <v>5</v>
      </c>
      <c r="G37" s="39"/>
      <c r="H37" s="53">
        <f t="shared" si="3"/>
        <v>0</v>
      </c>
    </row>
    <row r="38" spans="2:8" ht="30" customHeight="1" x14ac:dyDescent="0.25">
      <c r="B38" s="37">
        <v>23</v>
      </c>
      <c r="C38" s="36" t="s">
        <v>147</v>
      </c>
      <c r="D38" s="37">
        <v>2</v>
      </c>
      <c r="E38" s="37" t="s">
        <v>19</v>
      </c>
      <c r="F38" s="37">
        <v>5</v>
      </c>
      <c r="G38" s="39"/>
      <c r="H38" s="53">
        <f t="shared" si="3"/>
        <v>0</v>
      </c>
    </row>
    <row r="39" spans="2:8" ht="79.2" x14ac:dyDescent="0.25">
      <c r="B39" s="37">
        <v>24</v>
      </c>
      <c r="C39" s="36" t="s">
        <v>222</v>
      </c>
      <c r="D39" s="37">
        <v>5</v>
      </c>
      <c r="E39" s="37" t="s">
        <v>148</v>
      </c>
      <c r="F39" s="37">
        <v>2</v>
      </c>
      <c r="G39" s="39"/>
      <c r="H39" s="53">
        <f t="shared" si="3"/>
        <v>0</v>
      </c>
    </row>
    <row r="40" spans="2:8" ht="74.400000000000006" customHeight="1" x14ac:dyDescent="0.25">
      <c r="B40" s="37">
        <v>25</v>
      </c>
      <c r="C40" s="36" t="s">
        <v>149</v>
      </c>
      <c r="D40" s="37">
        <v>2</v>
      </c>
      <c r="E40" s="37" t="s">
        <v>148</v>
      </c>
      <c r="F40" s="37">
        <v>5</v>
      </c>
      <c r="G40" s="39"/>
      <c r="H40" s="53">
        <f t="shared" si="3"/>
        <v>0</v>
      </c>
    </row>
    <row r="41" spans="2:8" ht="26.4" customHeight="1" x14ac:dyDescent="0.25">
      <c r="B41" s="86" t="s">
        <v>30</v>
      </c>
      <c r="C41" s="86"/>
      <c r="D41" s="103">
        <v>10</v>
      </c>
      <c r="E41" s="104"/>
      <c r="F41" s="104"/>
      <c r="G41" s="105"/>
      <c r="H41" s="53">
        <f>SUM(H36:H40)</f>
        <v>0</v>
      </c>
    </row>
    <row r="42" spans="2:8" ht="25.95" customHeight="1" x14ac:dyDescent="0.25">
      <c r="B42" s="87" t="s">
        <v>81</v>
      </c>
      <c r="C42" s="88"/>
      <c r="D42" s="88"/>
      <c r="E42" s="88"/>
      <c r="F42" s="88"/>
      <c r="G42" s="89"/>
      <c r="H42" s="29">
        <f>IF(H41&gt;10,"10",H41)</f>
        <v>0</v>
      </c>
    </row>
    <row r="43" spans="2:8" ht="52.8" customHeight="1" x14ac:dyDescent="0.25">
      <c r="B43" s="82" t="s">
        <v>150</v>
      </c>
      <c r="C43" s="82"/>
      <c r="D43" s="82"/>
      <c r="E43" s="82"/>
      <c r="F43" s="82"/>
      <c r="G43" s="82"/>
      <c r="H43" s="82"/>
    </row>
    <row r="44" spans="2:8" ht="49.95" customHeight="1" x14ac:dyDescent="0.25">
      <c r="B44" s="37">
        <v>26</v>
      </c>
      <c r="C44" s="36" t="s">
        <v>151</v>
      </c>
      <c r="D44" s="37">
        <v>6</v>
      </c>
      <c r="E44" s="37" t="s">
        <v>26</v>
      </c>
      <c r="F44" s="37">
        <v>5</v>
      </c>
      <c r="G44" s="39"/>
      <c r="H44" s="53">
        <f t="shared" ref="H44:H60" si="4">D44*G44</f>
        <v>0</v>
      </c>
    </row>
    <row r="45" spans="2:8" ht="30" customHeight="1" x14ac:dyDescent="0.25">
      <c r="B45" s="37">
        <v>27</v>
      </c>
      <c r="C45" s="36" t="s">
        <v>152</v>
      </c>
      <c r="D45" s="37">
        <v>6</v>
      </c>
      <c r="E45" s="37" t="s">
        <v>153</v>
      </c>
      <c r="F45" s="37">
        <v>5</v>
      </c>
      <c r="G45" s="39"/>
      <c r="H45" s="53">
        <f t="shared" si="4"/>
        <v>0</v>
      </c>
    </row>
    <row r="46" spans="2:8" ht="49.95" customHeight="1" x14ac:dyDescent="0.25">
      <c r="B46" s="37">
        <v>28</v>
      </c>
      <c r="C46" s="36" t="s">
        <v>154</v>
      </c>
      <c r="D46" s="37">
        <v>3</v>
      </c>
      <c r="E46" s="37" t="s">
        <v>153</v>
      </c>
      <c r="F46" s="37">
        <v>10</v>
      </c>
      <c r="G46" s="39"/>
      <c r="H46" s="53">
        <f t="shared" si="4"/>
        <v>0</v>
      </c>
    </row>
    <row r="47" spans="2:8" ht="30" customHeight="1" x14ac:dyDescent="0.25">
      <c r="B47" s="37">
        <v>29</v>
      </c>
      <c r="C47" s="36" t="s">
        <v>155</v>
      </c>
      <c r="D47" s="37">
        <v>3</v>
      </c>
      <c r="E47" s="37" t="s">
        <v>153</v>
      </c>
      <c r="F47" s="37">
        <v>10</v>
      </c>
      <c r="G47" s="39"/>
      <c r="H47" s="53">
        <f t="shared" si="4"/>
        <v>0</v>
      </c>
    </row>
    <row r="48" spans="2:8" ht="30" customHeight="1" x14ac:dyDescent="0.25">
      <c r="B48" s="37">
        <v>30</v>
      </c>
      <c r="C48" s="36" t="s">
        <v>156</v>
      </c>
      <c r="D48" s="37">
        <v>3</v>
      </c>
      <c r="E48" s="37" t="s">
        <v>153</v>
      </c>
      <c r="F48" s="37">
        <v>10</v>
      </c>
      <c r="G48" s="39"/>
      <c r="H48" s="53">
        <f t="shared" si="4"/>
        <v>0</v>
      </c>
    </row>
    <row r="49" spans="2:8" ht="30" customHeight="1" x14ac:dyDescent="0.25">
      <c r="B49" s="37">
        <v>31</v>
      </c>
      <c r="C49" s="36" t="s">
        <v>157</v>
      </c>
      <c r="D49" s="37">
        <v>6</v>
      </c>
      <c r="E49" s="37" t="s">
        <v>158</v>
      </c>
      <c r="F49" s="37">
        <v>5</v>
      </c>
      <c r="G49" s="39"/>
      <c r="H49" s="53">
        <f t="shared" si="4"/>
        <v>0</v>
      </c>
    </row>
    <row r="50" spans="2:8" ht="49.8" customHeight="1" x14ac:dyDescent="0.25">
      <c r="B50" s="37">
        <v>32</v>
      </c>
      <c r="C50" s="36" t="s">
        <v>159</v>
      </c>
      <c r="D50" s="37">
        <v>3</v>
      </c>
      <c r="E50" s="37" t="s">
        <v>158</v>
      </c>
      <c r="F50" s="37">
        <v>10</v>
      </c>
      <c r="G50" s="39"/>
      <c r="H50" s="53">
        <f t="shared" si="4"/>
        <v>0</v>
      </c>
    </row>
    <row r="51" spans="2:8" ht="30" customHeight="1" x14ac:dyDescent="0.25">
      <c r="B51" s="37">
        <v>33</v>
      </c>
      <c r="C51" s="36" t="s">
        <v>160</v>
      </c>
      <c r="D51" s="37">
        <v>3</v>
      </c>
      <c r="E51" s="37" t="s">
        <v>161</v>
      </c>
      <c r="F51" s="37">
        <v>10</v>
      </c>
      <c r="G51" s="39"/>
      <c r="H51" s="53">
        <f t="shared" si="4"/>
        <v>0</v>
      </c>
    </row>
    <row r="52" spans="2:8" ht="61.8" customHeight="1" x14ac:dyDescent="0.25">
      <c r="B52" s="37">
        <v>34</v>
      </c>
      <c r="C52" s="36" t="s">
        <v>162</v>
      </c>
      <c r="D52" s="37">
        <v>3</v>
      </c>
      <c r="E52" s="37" t="s">
        <v>163</v>
      </c>
      <c r="F52" s="37">
        <v>10</v>
      </c>
      <c r="G52" s="39"/>
      <c r="H52" s="53">
        <f t="shared" si="4"/>
        <v>0</v>
      </c>
    </row>
    <row r="53" spans="2:8" ht="49.95" customHeight="1" x14ac:dyDescent="0.25">
      <c r="B53" s="37">
        <v>35</v>
      </c>
      <c r="C53" s="36" t="s">
        <v>164</v>
      </c>
      <c r="D53" s="37">
        <v>5</v>
      </c>
      <c r="E53" s="37" t="s">
        <v>165</v>
      </c>
      <c r="F53" s="37">
        <v>6</v>
      </c>
      <c r="G53" s="39"/>
      <c r="H53" s="53">
        <f t="shared" si="4"/>
        <v>0</v>
      </c>
    </row>
    <row r="54" spans="2:8" ht="49.95" customHeight="1" x14ac:dyDescent="0.25">
      <c r="B54" s="37">
        <v>36</v>
      </c>
      <c r="C54" s="36" t="s">
        <v>166</v>
      </c>
      <c r="D54" s="37">
        <v>3</v>
      </c>
      <c r="E54" s="37" t="s">
        <v>165</v>
      </c>
      <c r="F54" s="37">
        <v>10</v>
      </c>
      <c r="G54" s="39"/>
      <c r="H54" s="53">
        <f t="shared" si="4"/>
        <v>0</v>
      </c>
    </row>
    <row r="55" spans="2:8" ht="49.95" customHeight="1" x14ac:dyDescent="0.25">
      <c r="B55" s="37">
        <v>37</v>
      </c>
      <c r="C55" s="36" t="s">
        <v>167</v>
      </c>
      <c r="D55" s="37">
        <v>6</v>
      </c>
      <c r="E55" s="37" t="s">
        <v>168</v>
      </c>
      <c r="F55" s="37">
        <v>5</v>
      </c>
      <c r="G55" s="39"/>
      <c r="H55" s="53">
        <f t="shared" si="4"/>
        <v>0</v>
      </c>
    </row>
    <row r="56" spans="2:8" ht="49.95" customHeight="1" x14ac:dyDescent="0.25">
      <c r="B56" s="37">
        <v>38</v>
      </c>
      <c r="C56" s="36" t="s">
        <v>169</v>
      </c>
      <c r="D56" s="37">
        <v>1</v>
      </c>
      <c r="E56" s="37" t="s">
        <v>13</v>
      </c>
      <c r="F56" s="37">
        <v>30</v>
      </c>
      <c r="G56" s="39"/>
      <c r="H56" s="53">
        <f t="shared" si="4"/>
        <v>0</v>
      </c>
    </row>
    <row r="57" spans="2:8" ht="49.95" customHeight="1" x14ac:dyDescent="0.25">
      <c r="B57" s="37">
        <v>39</v>
      </c>
      <c r="C57" s="36" t="s">
        <v>170</v>
      </c>
      <c r="D57" s="37">
        <v>1.5</v>
      </c>
      <c r="E57" s="37" t="s">
        <v>171</v>
      </c>
      <c r="F57" s="37">
        <v>20</v>
      </c>
      <c r="G57" s="39"/>
      <c r="H57" s="53">
        <f t="shared" si="4"/>
        <v>0</v>
      </c>
    </row>
    <row r="58" spans="2:8" ht="49.95" customHeight="1" x14ac:dyDescent="0.25">
      <c r="B58" s="37">
        <v>40</v>
      </c>
      <c r="C58" s="36" t="s">
        <v>172</v>
      </c>
      <c r="D58" s="37">
        <v>1.5</v>
      </c>
      <c r="E58" s="37" t="s">
        <v>43</v>
      </c>
      <c r="F58" s="37">
        <v>20</v>
      </c>
      <c r="G58" s="39"/>
      <c r="H58" s="53">
        <f t="shared" si="4"/>
        <v>0</v>
      </c>
    </row>
    <row r="59" spans="2:8" ht="79.2" customHeight="1" x14ac:dyDescent="0.25">
      <c r="B59" s="37">
        <v>41</v>
      </c>
      <c r="C59" s="36" t="s">
        <v>173</v>
      </c>
      <c r="D59" s="37">
        <v>1</v>
      </c>
      <c r="E59" s="37" t="s">
        <v>87</v>
      </c>
      <c r="F59" s="37">
        <v>30</v>
      </c>
      <c r="G59" s="39"/>
      <c r="H59" s="53">
        <f t="shared" si="4"/>
        <v>0</v>
      </c>
    </row>
    <row r="60" spans="2:8" ht="49.95" customHeight="1" x14ac:dyDescent="0.25">
      <c r="B60" s="37">
        <v>42</v>
      </c>
      <c r="C60" s="36" t="s">
        <v>174</v>
      </c>
      <c r="D60" s="37">
        <v>1.5</v>
      </c>
      <c r="E60" s="37" t="s">
        <v>87</v>
      </c>
      <c r="F60" s="37">
        <v>20</v>
      </c>
      <c r="G60" s="39"/>
      <c r="H60" s="53">
        <f t="shared" si="4"/>
        <v>0</v>
      </c>
    </row>
    <row r="61" spans="2:8" ht="26.4" customHeight="1" x14ac:dyDescent="0.25">
      <c r="B61" s="86" t="s">
        <v>30</v>
      </c>
      <c r="C61" s="86"/>
      <c r="D61" s="103">
        <v>30</v>
      </c>
      <c r="E61" s="104"/>
      <c r="F61" s="104"/>
      <c r="G61" s="105"/>
      <c r="H61" s="53">
        <f>SUM(H44:H60)</f>
        <v>0</v>
      </c>
    </row>
    <row r="62" spans="2:8" ht="25.95" customHeight="1" x14ac:dyDescent="0.25">
      <c r="B62" s="87" t="s">
        <v>81</v>
      </c>
      <c r="C62" s="88"/>
      <c r="D62" s="88"/>
      <c r="E62" s="88"/>
      <c r="F62" s="88"/>
      <c r="G62" s="89"/>
      <c r="H62" s="29">
        <f>IF(H61&gt;30,"30",H61)</f>
        <v>0</v>
      </c>
    </row>
    <row r="63" spans="2:8" ht="66" customHeight="1" x14ac:dyDescent="0.25">
      <c r="B63" s="82" t="s">
        <v>175</v>
      </c>
      <c r="C63" s="82"/>
      <c r="D63" s="82"/>
      <c r="E63" s="82"/>
      <c r="F63" s="82"/>
      <c r="G63" s="82"/>
      <c r="H63" s="82"/>
    </row>
    <row r="64" spans="2:8" ht="30" customHeight="1" x14ac:dyDescent="0.25">
      <c r="B64" s="37">
        <v>43</v>
      </c>
      <c r="C64" s="36" t="s">
        <v>176</v>
      </c>
      <c r="D64" s="37">
        <v>10</v>
      </c>
      <c r="E64" s="37" t="s">
        <v>78</v>
      </c>
      <c r="F64" s="37">
        <v>1</v>
      </c>
      <c r="G64" s="39"/>
      <c r="H64" s="53">
        <f t="shared" ref="H64" si="5">D64*G64</f>
        <v>0</v>
      </c>
    </row>
    <row r="65" spans="2:8" ht="26.4" customHeight="1" x14ac:dyDescent="0.25">
      <c r="B65" s="86" t="s">
        <v>30</v>
      </c>
      <c r="C65" s="86"/>
      <c r="D65" s="103">
        <v>10</v>
      </c>
      <c r="E65" s="104"/>
      <c r="F65" s="104"/>
      <c r="G65" s="105"/>
      <c r="H65" s="53">
        <f>SUM(H64)</f>
        <v>0</v>
      </c>
    </row>
    <row r="66" spans="2:8" ht="25.95" customHeight="1" x14ac:dyDescent="0.25">
      <c r="B66" s="87" t="s">
        <v>81</v>
      </c>
      <c r="C66" s="88"/>
      <c r="D66" s="88"/>
      <c r="E66" s="88"/>
      <c r="F66" s="88"/>
      <c r="G66" s="89"/>
      <c r="H66" s="31">
        <f>IF(H65&gt;10,"10",H65)</f>
        <v>0</v>
      </c>
    </row>
    <row r="68" spans="2:8" ht="14.4" thickBot="1" x14ac:dyDescent="0.3"/>
    <row r="69" spans="2:8" ht="14.4" customHeight="1" x14ac:dyDescent="0.25">
      <c r="D69" s="110" t="s">
        <v>224</v>
      </c>
      <c r="E69" s="111"/>
      <c r="F69" s="111"/>
      <c r="G69" s="111"/>
      <c r="H69" s="96">
        <f>SUM(H66+H61+H56+H49+H44+H38+H33)</f>
        <v>0</v>
      </c>
    </row>
    <row r="70" spans="2:8" ht="14.4" customHeight="1" x14ac:dyDescent="0.25">
      <c r="D70" s="112"/>
      <c r="E70" s="113"/>
      <c r="F70" s="113"/>
      <c r="G70" s="113"/>
      <c r="H70" s="97"/>
    </row>
    <row r="71" spans="2:8" ht="15" customHeight="1" thickBot="1" x14ac:dyDescent="0.3">
      <c r="D71" s="114"/>
      <c r="E71" s="115"/>
      <c r="F71" s="115"/>
      <c r="G71" s="115"/>
      <c r="H71" s="98"/>
    </row>
  </sheetData>
  <mergeCells count="32">
    <mergeCell ref="D69:G71"/>
    <mergeCell ref="H69:H71"/>
    <mergeCell ref="D65:G65"/>
    <mergeCell ref="D61:G61"/>
    <mergeCell ref="D41:G41"/>
    <mergeCell ref="B1:H1"/>
    <mergeCell ref="B66:G66"/>
    <mergeCell ref="B62:G62"/>
    <mergeCell ref="B42:G42"/>
    <mergeCell ref="B34:G34"/>
    <mergeCell ref="B25:G25"/>
    <mergeCell ref="B19:G19"/>
    <mergeCell ref="B7:G7"/>
    <mergeCell ref="D33:G33"/>
    <mergeCell ref="D24:G24"/>
    <mergeCell ref="D18:G18"/>
    <mergeCell ref="D6:G6"/>
    <mergeCell ref="B61:C61"/>
    <mergeCell ref="B65:C65"/>
    <mergeCell ref="B63:H63"/>
    <mergeCell ref="B43:H43"/>
    <mergeCell ref="B33:C33"/>
    <mergeCell ref="B41:C41"/>
    <mergeCell ref="B26:H26"/>
    <mergeCell ref="B35:H35"/>
    <mergeCell ref="B18:C18"/>
    <mergeCell ref="B24:C24"/>
    <mergeCell ref="B8:H8"/>
    <mergeCell ref="B20:H20"/>
    <mergeCell ref="B6:C6"/>
    <mergeCell ref="B2:C2"/>
    <mergeCell ref="B3:H3"/>
  </mergeCells>
  <pageMargins left="0.511811024" right="0.511811024" top="0.78740157499999996" bottom="0.78740157499999996" header="0.31496062000000002" footer="0.31496062000000002"/>
  <pageSetup paperSize="9" scale="67" orientation="portrait" r:id="rId1"/>
  <rowBreaks count="3" manualBreakCount="3">
    <brk id="19" max="16383" man="1"/>
    <brk id="42" max="16383" man="1"/>
    <brk id="5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view="pageLayout" zoomScale="70" zoomScaleNormal="85" zoomScalePageLayoutView="70" workbookViewId="0">
      <selection activeCell="F11" sqref="F11"/>
    </sheetView>
  </sheetViews>
  <sheetFormatPr defaultRowHeight="14.4" x14ac:dyDescent="0.3"/>
  <cols>
    <col min="1" max="1" width="38.77734375" customWidth="1"/>
    <col min="2" max="2" width="20.5546875" customWidth="1"/>
    <col min="3" max="3" width="20.109375" customWidth="1"/>
    <col min="4" max="4" width="18.5546875" customWidth="1"/>
  </cols>
  <sheetData>
    <row r="1" spans="1:16" ht="49.8" customHeight="1" x14ac:dyDescent="0.3">
      <c r="A1" s="117" t="s">
        <v>178</v>
      </c>
      <c r="B1" s="117"/>
      <c r="C1" s="117"/>
      <c r="D1" s="117"/>
    </row>
    <row r="2" spans="1:16" ht="40.200000000000003" customHeight="1" x14ac:dyDescent="0.3">
      <c r="A2" s="47" t="s">
        <v>179</v>
      </c>
      <c r="B2" s="47" t="s">
        <v>180</v>
      </c>
      <c r="C2" s="47" t="s">
        <v>181</v>
      </c>
      <c r="D2" s="47" t="s">
        <v>223</v>
      </c>
    </row>
    <row r="3" spans="1:16" ht="66" x14ac:dyDescent="0.3">
      <c r="A3" s="36" t="s">
        <v>182</v>
      </c>
      <c r="B3" s="37">
        <v>2</v>
      </c>
      <c r="C3" s="37">
        <v>20</v>
      </c>
      <c r="D3" s="10">
        <f>'RSC 1'!H25</f>
        <v>0</v>
      </c>
    </row>
    <row r="4" spans="1:16" ht="49.95" customHeight="1" x14ac:dyDescent="0.3">
      <c r="A4" s="36" t="s">
        <v>183</v>
      </c>
      <c r="B4" s="37">
        <v>1</v>
      </c>
      <c r="C4" s="37">
        <v>10</v>
      </c>
      <c r="D4" s="10">
        <f>'RSC 1'!H31</f>
        <v>0</v>
      </c>
    </row>
    <row r="5" spans="1:16" ht="49.95" customHeight="1" x14ac:dyDescent="0.3">
      <c r="A5" s="36" t="s">
        <v>184</v>
      </c>
      <c r="B5" s="37">
        <v>1</v>
      </c>
      <c r="C5" s="37">
        <v>10</v>
      </c>
      <c r="D5" s="10">
        <f>'RSC 1'!H42</f>
        <v>0</v>
      </c>
      <c r="I5" s="49"/>
      <c r="J5" s="50"/>
      <c r="K5" s="50"/>
      <c r="L5" s="50"/>
      <c r="M5" s="50"/>
      <c r="N5" s="50"/>
      <c r="O5" s="51"/>
      <c r="P5" s="52"/>
    </row>
    <row r="6" spans="1:16" ht="49.95" customHeight="1" x14ac:dyDescent="0.3">
      <c r="A6" s="36" t="s">
        <v>47</v>
      </c>
      <c r="B6" s="37">
        <v>1</v>
      </c>
      <c r="C6" s="37">
        <v>10</v>
      </c>
      <c r="D6" s="10">
        <f>'RSC 1'!H48</f>
        <v>0</v>
      </c>
    </row>
    <row r="7" spans="1:16" ht="52.8" x14ac:dyDescent="0.3">
      <c r="A7" s="36" t="s">
        <v>52</v>
      </c>
      <c r="B7" s="37">
        <v>2</v>
      </c>
      <c r="C7" s="37">
        <v>20</v>
      </c>
      <c r="D7" s="10">
        <f>'RSC 1'!H63</f>
        <v>0</v>
      </c>
    </row>
    <row r="8" spans="1:16" ht="49.95" customHeight="1" x14ac:dyDescent="0.3">
      <c r="A8" s="36" t="s">
        <v>66</v>
      </c>
      <c r="B8" s="37">
        <v>2</v>
      </c>
      <c r="C8" s="37">
        <v>20</v>
      </c>
      <c r="D8" s="10">
        <f>'RSC 1'!H72</f>
        <v>0</v>
      </c>
    </row>
    <row r="9" spans="1:16" ht="69" customHeight="1" x14ac:dyDescent="0.3">
      <c r="A9" s="36" t="s">
        <v>76</v>
      </c>
      <c r="B9" s="37">
        <v>1</v>
      </c>
      <c r="C9" s="37">
        <v>10</v>
      </c>
      <c r="D9" s="10">
        <f>'RSC 1'!H76</f>
        <v>0</v>
      </c>
    </row>
    <row r="10" spans="1:16" ht="25.05" customHeight="1" x14ac:dyDescent="0.3">
      <c r="A10" s="34" t="s">
        <v>185</v>
      </c>
      <c r="B10" s="40">
        <v>10</v>
      </c>
      <c r="C10" s="40">
        <v>100</v>
      </c>
      <c r="D10" s="31">
        <f>D3+D4+D5+D6+D7+D8+D9</f>
        <v>0</v>
      </c>
    </row>
    <row r="11" spans="1:16" ht="49.95" customHeight="1" x14ac:dyDescent="0.3">
      <c r="A11" s="46" t="s">
        <v>186</v>
      </c>
      <c r="B11" s="46" t="s">
        <v>180</v>
      </c>
      <c r="C11" s="46" t="s">
        <v>181</v>
      </c>
      <c r="D11" s="47" t="s">
        <v>223</v>
      </c>
    </row>
    <row r="12" spans="1:16" ht="49.95" customHeight="1" x14ac:dyDescent="0.3">
      <c r="A12" s="36" t="s">
        <v>187</v>
      </c>
      <c r="B12" s="37">
        <v>2</v>
      </c>
      <c r="C12" s="37">
        <v>20</v>
      </c>
      <c r="D12" s="10">
        <f>'RSC 2'!H12</f>
        <v>0</v>
      </c>
    </row>
    <row r="13" spans="1:16" ht="49.95" customHeight="1" x14ac:dyDescent="0.3">
      <c r="A13" s="36" t="s">
        <v>188</v>
      </c>
      <c r="B13" s="37">
        <v>1</v>
      </c>
      <c r="C13" s="37">
        <v>10</v>
      </c>
      <c r="D13" s="10">
        <f>'RSC 2'!H17</f>
        <v>0</v>
      </c>
    </row>
    <row r="14" spans="1:16" ht="49.95" customHeight="1" x14ac:dyDescent="0.3">
      <c r="A14" s="36" t="s">
        <v>189</v>
      </c>
      <c r="B14" s="37">
        <v>1</v>
      </c>
      <c r="C14" s="37">
        <v>10</v>
      </c>
      <c r="D14" s="10">
        <f>'RSC 2'!H23</f>
        <v>0</v>
      </c>
    </row>
    <row r="15" spans="1:16" ht="49.95" customHeight="1" x14ac:dyDescent="0.3">
      <c r="A15" s="36" t="s">
        <v>190</v>
      </c>
      <c r="B15" s="37">
        <v>2</v>
      </c>
      <c r="C15" s="37">
        <v>20</v>
      </c>
      <c r="D15" s="10">
        <f>'RSC 2'!H28</f>
        <v>0</v>
      </c>
    </row>
    <row r="16" spans="1:16" ht="49.95" customHeight="1" x14ac:dyDescent="0.3">
      <c r="A16" s="36" t="s">
        <v>191</v>
      </c>
      <c r="B16" s="37">
        <v>2</v>
      </c>
      <c r="C16" s="37">
        <v>20</v>
      </c>
      <c r="D16" s="10">
        <f>'RSC 2'!H35</f>
        <v>0</v>
      </c>
    </row>
    <row r="17" spans="1:4" ht="64.8" customHeight="1" x14ac:dyDescent="0.3">
      <c r="A17" s="36" t="s">
        <v>110</v>
      </c>
      <c r="B17" s="37">
        <v>1</v>
      </c>
      <c r="C17" s="37">
        <v>10</v>
      </c>
      <c r="D17" s="10">
        <f>'RSC 2'!H40</f>
        <v>0</v>
      </c>
    </row>
    <row r="18" spans="1:4" ht="82.8" customHeight="1" x14ac:dyDescent="0.3">
      <c r="A18" s="36" t="s">
        <v>192</v>
      </c>
      <c r="B18" s="37">
        <v>1</v>
      </c>
      <c r="C18" s="37">
        <v>10</v>
      </c>
      <c r="D18" s="10">
        <f>'RSC 2'!H45</f>
        <v>0</v>
      </c>
    </row>
    <row r="19" spans="1:4" ht="25.05" customHeight="1" x14ac:dyDescent="0.3">
      <c r="A19" s="34" t="s">
        <v>185</v>
      </c>
      <c r="B19" s="40">
        <v>10</v>
      </c>
      <c r="C19" s="40">
        <v>100</v>
      </c>
      <c r="D19" s="33">
        <f>D12+D13+D14+D15+D16+D17+D18</f>
        <v>0</v>
      </c>
    </row>
    <row r="20" spans="1:4" ht="52.2" customHeight="1" x14ac:dyDescent="0.3">
      <c r="A20" s="46" t="s">
        <v>193</v>
      </c>
      <c r="B20" s="46" t="s">
        <v>180</v>
      </c>
      <c r="C20" s="46" t="s">
        <v>181</v>
      </c>
      <c r="D20" s="47" t="s">
        <v>223</v>
      </c>
    </row>
    <row r="21" spans="1:4" ht="49.95" customHeight="1" x14ac:dyDescent="0.3">
      <c r="A21" s="36" t="s">
        <v>194</v>
      </c>
      <c r="B21" s="37">
        <v>1</v>
      </c>
      <c r="C21" s="37">
        <v>10</v>
      </c>
      <c r="D21" s="10">
        <f>'RSC 3'!H7</f>
        <v>0</v>
      </c>
    </row>
    <row r="22" spans="1:4" ht="80.400000000000006" customHeight="1" x14ac:dyDescent="0.3">
      <c r="A22" s="36" t="s">
        <v>195</v>
      </c>
      <c r="B22" s="37">
        <v>1</v>
      </c>
      <c r="C22" s="37">
        <v>10</v>
      </c>
      <c r="D22" s="10">
        <f>'RSC 3'!H19</f>
        <v>0</v>
      </c>
    </row>
    <row r="23" spans="1:4" ht="63" customHeight="1" x14ac:dyDescent="0.3">
      <c r="A23" s="36" t="s">
        <v>196</v>
      </c>
      <c r="B23" s="37">
        <v>2</v>
      </c>
      <c r="C23" s="37">
        <v>20</v>
      </c>
      <c r="D23" s="10">
        <f>'RSC 3'!H25</f>
        <v>0</v>
      </c>
    </row>
    <row r="24" spans="1:4" ht="49.95" customHeight="1" x14ac:dyDescent="0.3">
      <c r="A24" s="36" t="s">
        <v>197</v>
      </c>
      <c r="B24" s="37">
        <v>1</v>
      </c>
      <c r="C24" s="37">
        <v>10</v>
      </c>
      <c r="D24" s="10">
        <f>'RSC 3'!H34</f>
        <v>0</v>
      </c>
    </row>
    <row r="25" spans="1:4" ht="49.95" customHeight="1" x14ac:dyDescent="0.3">
      <c r="A25" s="36" t="s">
        <v>198</v>
      </c>
      <c r="B25" s="37">
        <v>1</v>
      </c>
      <c r="C25" s="37">
        <v>10</v>
      </c>
      <c r="D25" s="10">
        <f>'RSC 3'!H42</f>
        <v>0</v>
      </c>
    </row>
    <row r="26" spans="1:4" ht="63" customHeight="1" x14ac:dyDescent="0.3">
      <c r="A26" s="36" t="s">
        <v>199</v>
      </c>
      <c r="B26" s="37">
        <v>3</v>
      </c>
      <c r="C26" s="37">
        <v>30</v>
      </c>
      <c r="D26" s="10">
        <f>'RSC 3'!H62</f>
        <v>0</v>
      </c>
    </row>
    <row r="27" spans="1:4" ht="79.2" customHeight="1" x14ac:dyDescent="0.3">
      <c r="A27" s="36" t="s">
        <v>175</v>
      </c>
      <c r="B27" s="37">
        <v>1</v>
      </c>
      <c r="C27" s="37">
        <v>10</v>
      </c>
      <c r="D27" s="10">
        <f>'RSC 3'!H66</f>
        <v>0</v>
      </c>
    </row>
    <row r="28" spans="1:4" ht="25.05" customHeight="1" x14ac:dyDescent="0.3">
      <c r="A28" s="34" t="s">
        <v>185</v>
      </c>
      <c r="B28" s="40">
        <v>10</v>
      </c>
      <c r="C28" s="40">
        <v>100</v>
      </c>
      <c r="D28" s="33">
        <f>D21+D22+D23+D24+D25+D26+D27</f>
        <v>0</v>
      </c>
    </row>
    <row r="29" spans="1:4" s="35" customFormat="1" ht="25.05" customHeight="1" x14ac:dyDescent="0.3">
      <c r="A29" s="42"/>
      <c r="B29" s="43"/>
      <c r="C29" s="43"/>
      <c r="D29" s="44"/>
    </row>
    <row r="30" spans="1:4" ht="25.05" customHeight="1" x14ac:dyDescent="0.3">
      <c r="A30" s="116" t="s">
        <v>200</v>
      </c>
      <c r="B30" s="116"/>
      <c r="C30" s="41">
        <v>300</v>
      </c>
      <c r="D30" s="31">
        <f>SUM(D28,D19,D10)</f>
        <v>0</v>
      </c>
    </row>
  </sheetData>
  <mergeCells count="2">
    <mergeCell ref="A30:B30"/>
    <mergeCell ref="A1:D1"/>
  </mergeCells>
  <pageMargins left="0.511811024" right="0.511811024" top="0.78740157499999996" bottom="0.78740157499999996" header="0.31496062000000002" footer="0.31496062000000002"/>
  <pageSetup paperSize="9" scale="92" orientation="portrait" r:id="rId1"/>
  <rowBreaks count="1" manualBreakCount="1">
    <brk id="15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M28"/>
  <sheetViews>
    <sheetView tabSelected="1" zoomScale="70" zoomScaleNormal="70" workbookViewId="0">
      <selection activeCell="K40" sqref="K40"/>
    </sheetView>
  </sheetViews>
  <sheetFormatPr defaultRowHeight="15" x14ac:dyDescent="0.25"/>
  <cols>
    <col min="1" max="1" width="14.77734375" style="58" customWidth="1"/>
    <col min="2" max="2" width="12.21875" style="58" customWidth="1"/>
    <col min="3" max="8" width="8.88671875" style="58"/>
    <col min="9" max="9" width="7.109375" style="58" customWidth="1"/>
    <col min="10" max="10" width="15.5546875" style="58" customWidth="1"/>
    <col min="11" max="12" width="8.88671875" style="58"/>
    <col min="13" max="13" width="22.44140625" style="58" customWidth="1"/>
    <col min="14" max="16384" width="8.88671875" style="58"/>
  </cols>
  <sheetData>
    <row r="10" spans="1:13" ht="15.6" x14ac:dyDescent="0.3">
      <c r="A10" s="57"/>
      <c r="B10" s="57"/>
      <c r="C10" s="124" t="s">
        <v>201</v>
      </c>
      <c r="D10" s="124"/>
      <c r="E10" s="124"/>
      <c r="F10" s="124"/>
      <c r="G10" s="124"/>
      <c r="H10" s="124"/>
      <c r="I10" s="124"/>
      <c r="J10" s="124"/>
      <c r="K10" s="124"/>
      <c r="L10" s="124"/>
      <c r="M10" s="57"/>
    </row>
    <row r="11" spans="1:13" ht="15.6" thickBot="1" x14ac:dyDescent="0.3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</row>
    <row r="12" spans="1:13" ht="16.2" thickBot="1" x14ac:dyDescent="0.35">
      <c r="A12" s="59" t="s">
        <v>202</v>
      </c>
      <c r="B12" s="121"/>
      <c r="C12" s="128"/>
      <c r="D12" s="128"/>
      <c r="E12" s="128"/>
      <c r="F12" s="128"/>
      <c r="G12" s="129"/>
      <c r="H12" s="57"/>
      <c r="I12" s="59" t="s">
        <v>203</v>
      </c>
      <c r="J12" s="121"/>
      <c r="K12" s="128"/>
      <c r="L12" s="128"/>
      <c r="M12" s="129"/>
    </row>
    <row r="13" spans="1:13" x14ac:dyDescent="0.25">
      <c r="A13" s="126"/>
      <c r="B13" s="126"/>
      <c r="C13" s="126"/>
      <c r="D13" s="126"/>
      <c r="E13" s="126"/>
      <c r="F13" s="126"/>
      <c r="G13" s="126"/>
      <c r="H13" s="126"/>
      <c r="I13" s="57"/>
      <c r="J13" s="57"/>
      <c r="K13" s="57"/>
      <c r="L13" s="57"/>
      <c r="M13" s="57"/>
    </row>
    <row r="14" spans="1:13" ht="15.6" thickBot="1" x14ac:dyDescent="0.3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</row>
    <row r="15" spans="1:13" ht="16.2" thickBot="1" x14ac:dyDescent="0.35">
      <c r="A15" s="59" t="s">
        <v>204</v>
      </c>
      <c r="B15" s="60"/>
      <c r="C15" s="121"/>
      <c r="D15" s="128"/>
      <c r="E15" s="128"/>
      <c r="F15" s="128"/>
      <c r="G15" s="129"/>
      <c r="H15" s="57"/>
      <c r="I15" s="59" t="s">
        <v>205</v>
      </c>
      <c r="J15" s="57"/>
      <c r="K15" s="121"/>
      <c r="L15" s="122"/>
      <c r="M15" s="123"/>
    </row>
    <row r="16" spans="1:13" x14ac:dyDescent="0.25">
      <c r="A16" s="61"/>
      <c r="B16" s="61"/>
      <c r="C16" s="61"/>
      <c r="D16" s="61"/>
      <c r="E16" s="61"/>
      <c r="F16" s="61"/>
      <c r="G16" s="61"/>
      <c r="H16" s="61"/>
      <c r="I16" s="57"/>
      <c r="J16" s="57"/>
      <c r="K16" s="57"/>
      <c r="L16" s="57"/>
      <c r="M16" s="57"/>
    </row>
    <row r="17" spans="1:13" ht="15.6" thickBot="1" x14ac:dyDescent="0.3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</row>
    <row r="18" spans="1:13" ht="16.2" thickBot="1" x14ac:dyDescent="0.35">
      <c r="A18" s="59" t="s">
        <v>206</v>
      </c>
      <c r="B18" s="121"/>
      <c r="C18" s="128"/>
      <c r="D18" s="128"/>
      <c r="E18" s="128"/>
      <c r="F18" s="128"/>
      <c r="G18" s="129"/>
      <c r="H18" s="57"/>
      <c r="I18" s="59" t="s">
        <v>207</v>
      </c>
      <c r="J18" s="57"/>
      <c r="K18" s="127"/>
      <c r="L18" s="128"/>
      <c r="M18" s="129"/>
    </row>
    <row r="19" spans="1:13" x14ac:dyDescent="0.25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</row>
    <row r="20" spans="1:13" x14ac:dyDescent="0.25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</row>
    <row r="21" spans="1:13" ht="15.6" x14ac:dyDescent="0.3">
      <c r="A21" s="62"/>
      <c r="B21" s="62"/>
      <c r="C21" s="125" t="s">
        <v>208</v>
      </c>
      <c r="D21" s="125"/>
      <c r="E21" s="125"/>
      <c r="F21" s="62"/>
      <c r="G21" s="62"/>
      <c r="H21" s="62"/>
      <c r="I21" s="63" t="s">
        <v>209</v>
      </c>
      <c r="J21" s="62"/>
      <c r="K21" s="62"/>
      <c r="L21" s="62"/>
      <c r="M21" s="62"/>
    </row>
    <row r="22" spans="1:13" ht="16.2" thickBot="1" x14ac:dyDescent="0.3">
      <c r="A22" s="62"/>
      <c r="B22" s="62"/>
      <c r="C22" s="64" t="s">
        <v>210</v>
      </c>
      <c r="D22" s="64" t="s">
        <v>211</v>
      </c>
      <c r="E22" s="64" t="s">
        <v>212</v>
      </c>
      <c r="F22" s="62"/>
      <c r="G22" s="62"/>
      <c r="H22" s="62"/>
      <c r="I22" s="62"/>
      <c r="J22" s="62"/>
      <c r="K22" s="62"/>
      <c r="L22" s="62"/>
      <c r="M22" s="62"/>
    </row>
    <row r="23" spans="1:13" ht="16.2" thickBot="1" x14ac:dyDescent="0.35">
      <c r="A23" s="62"/>
      <c r="B23" s="62"/>
      <c r="C23" s="65">
        <f>'Quadro de Diretrizes'!D10</f>
        <v>0</v>
      </c>
      <c r="D23" s="65">
        <f>'Quadro de Diretrizes'!D19</f>
        <v>0</v>
      </c>
      <c r="E23" s="65">
        <f>'Quadro de Diretrizes'!D28</f>
        <v>0</v>
      </c>
      <c r="F23" s="62"/>
      <c r="G23" s="62"/>
      <c r="H23" s="62"/>
      <c r="I23" s="65"/>
      <c r="J23" s="63" t="s">
        <v>213</v>
      </c>
      <c r="K23" s="62"/>
      <c r="L23" s="62"/>
      <c r="M23" s="62"/>
    </row>
    <row r="24" spans="1:13" ht="16.2" thickBot="1" x14ac:dyDescent="0.35">
      <c r="A24" s="62"/>
      <c r="B24" s="62"/>
      <c r="C24" s="62"/>
      <c r="D24" s="62"/>
      <c r="E24" s="62"/>
      <c r="F24" s="62"/>
      <c r="G24" s="62"/>
      <c r="H24" s="62"/>
      <c r="I24" s="65"/>
      <c r="J24" s="63" t="s">
        <v>214</v>
      </c>
      <c r="K24" s="62"/>
      <c r="L24" s="62"/>
      <c r="M24" s="62"/>
    </row>
    <row r="25" spans="1:13" ht="16.2" thickBot="1" x14ac:dyDescent="0.35">
      <c r="A25" s="62"/>
      <c r="B25" s="62"/>
      <c r="C25" s="125" t="s">
        <v>200</v>
      </c>
      <c r="D25" s="125"/>
      <c r="E25" s="130">
        <f>'Quadro de Diretrizes'!D30</f>
        <v>0</v>
      </c>
      <c r="F25" s="131"/>
      <c r="G25" s="62"/>
      <c r="H25" s="62"/>
      <c r="I25" s="62"/>
      <c r="J25" s="62"/>
      <c r="K25" s="62"/>
      <c r="L25" s="62"/>
      <c r="M25" s="62"/>
    </row>
    <row r="26" spans="1:13" ht="15.6" thickBot="1" x14ac:dyDescent="0.3"/>
    <row r="27" spans="1:13" ht="51.6" customHeight="1" thickBot="1" x14ac:dyDescent="0.3">
      <c r="B27" s="118"/>
      <c r="C27" s="119"/>
      <c r="D27" s="119"/>
      <c r="E27" s="119"/>
      <c r="F27" s="119"/>
      <c r="G27" s="120"/>
    </row>
    <row r="28" spans="1:13" x14ac:dyDescent="0.25">
      <c r="B28" s="58" t="s">
        <v>215</v>
      </c>
      <c r="E28" s="58" t="s">
        <v>216</v>
      </c>
    </row>
  </sheetData>
  <mergeCells count="12">
    <mergeCell ref="B27:G27"/>
    <mergeCell ref="K15:M15"/>
    <mergeCell ref="C10:L10"/>
    <mergeCell ref="C21:E21"/>
    <mergeCell ref="A13:H13"/>
    <mergeCell ref="K18:M18"/>
    <mergeCell ref="C25:D25"/>
    <mergeCell ref="E25:F25"/>
    <mergeCell ref="B12:G12"/>
    <mergeCell ref="C15:G15"/>
    <mergeCell ref="B18:G18"/>
    <mergeCell ref="J12:M12"/>
  </mergeCells>
  <pageMargins left="0.511811024" right="0.511811024" top="0.78740157499999996" bottom="0.78740157499999996" header="0.31496062000000002" footer="0.31496062000000002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RSC 1</vt:lpstr>
      <vt:lpstr>RSC 2</vt:lpstr>
      <vt:lpstr>RSC 3</vt:lpstr>
      <vt:lpstr>Quadro de Diretrizes</vt:lpstr>
      <vt:lpstr>Pontuação Geral</vt:lpstr>
      <vt:lpstr>'Quadro de Diretrizes'!Area_de_impressao</vt:lpstr>
      <vt:lpstr>'RSC 1'!Area_de_impressao</vt:lpstr>
    </vt:vector>
  </TitlesOfParts>
  <Company>Instituto Federal de Roraima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Andreina Moreira da Silva</dc:creator>
  <cp:lastModifiedBy>Andreina Moreira</cp:lastModifiedBy>
  <dcterms:created xsi:type="dcterms:W3CDTF">2023-03-27T17:58:58Z</dcterms:created>
  <dcterms:modified xsi:type="dcterms:W3CDTF">2024-10-11T03:23:56Z</dcterms:modified>
</cp:coreProperties>
</file>